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805"/>
  </bookViews>
  <sheets>
    <sheet name="Прейскурант &quot;Прим.МВЛ&quot;" sheetId="1" r:id="rId1"/>
  </sheets>
  <calcPr calcId="152511"/>
</workbook>
</file>

<file path=xl/calcChain.xml><?xml version="1.0" encoding="utf-8"?>
<calcChain xmlns="http://schemas.openxmlformats.org/spreadsheetml/2006/main">
  <c r="G3798" i="1" l="1"/>
  <c r="H3798" i="1" s="1"/>
  <c r="G3797" i="1"/>
  <c r="H3797" i="1" s="1"/>
  <c r="G3796" i="1"/>
  <c r="H3796" i="1" s="1"/>
  <c r="G3795" i="1"/>
  <c r="H3795" i="1" s="1"/>
  <c r="G3793" i="1"/>
  <c r="H3793" i="1" s="1"/>
  <c r="G3791" i="1"/>
  <c r="H3791" i="1" s="1"/>
  <c r="G3790" i="1"/>
  <c r="H3790" i="1" s="1"/>
  <c r="G3789" i="1"/>
  <c r="H3789" i="1" s="1"/>
  <c r="G3788" i="1"/>
  <c r="H3788" i="1" s="1"/>
  <c r="G3786" i="1"/>
  <c r="H3786" i="1" s="1"/>
  <c r="G3785" i="1"/>
  <c r="H3785" i="1" s="1"/>
  <c r="G3784" i="1"/>
  <c r="H3784" i="1" s="1"/>
  <c r="G3783" i="1"/>
  <c r="H3783" i="1" s="1"/>
  <c r="G3782" i="1"/>
  <c r="H3782" i="1" s="1"/>
  <c r="G3781" i="1"/>
  <c r="H3781" i="1" s="1"/>
  <c r="G3779" i="1"/>
  <c r="H3779" i="1" s="1"/>
  <c r="G3778" i="1"/>
  <c r="H3778" i="1" s="1"/>
  <c r="G3777" i="1"/>
  <c r="H3777" i="1" s="1"/>
  <c r="G3776" i="1"/>
  <c r="H3776" i="1" s="1"/>
  <c r="G3775" i="1"/>
  <c r="H3775" i="1" s="1"/>
  <c r="G3774" i="1"/>
  <c r="H3774" i="1" s="1"/>
  <c r="G3772" i="1"/>
  <c r="H3772" i="1" s="1"/>
  <c r="G3771" i="1"/>
  <c r="H3771" i="1" s="1"/>
  <c r="G3770" i="1"/>
  <c r="H3770" i="1" s="1"/>
  <c r="G3769" i="1"/>
  <c r="H3769" i="1" s="1"/>
  <c r="G3768" i="1"/>
  <c r="H3768" i="1" s="1"/>
  <c r="G3767" i="1"/>
  <c r="H3767" i="1" s="1"/>
  <c r="G3766" i="1"/>
  <c r="H3766" i="1" s="1"/>
  <c r="G3765" i="1"/>
  <c r="H3765" i="1" s="1"/>
  <c r="G3764" i="1"/>
  <c r="H3764" i="1" s="1"/>
  <c r="G3763" i="1"/>
  <c r="H3763" i="1" s="1"/>
  <c r="G3762" i="1"/>
  <c r="H3762" i="1" s="1"/>
  <c r="G3761" i="1"/>
  <c r="H3761" i="1" s="1"/>
  <c r="G3759" i="1"/>
  <c r="H3759" i="1" s="1"/>
  <c r="G3758" i="1"/>
  <c r="H3758" i="1" s="1"/>
  <c r="G3757" i="1"/>
  <c r="H3757" i="1" s="1"/>
  <c r="G3756" i="1"/>
  <c r="H3756" i="1" s="1"/>
  <c r="G3753" i="1"/>
  <c r="H3753" i="1" s="1"/>
  <c r="G3752" i="1"/>
  <c r="H3752" i="1" s="1"/>
  <c r="G3751" i="1"/>
  <c r="H3751" i="1" s="1"/>
  <c r="G3750" i="1"/>
  <c r="H3750" i="1" s="1"/>
  <c r="G3749" i="1"/>
  <c r="H3749" i="1" s="1"/>
  <c r="G3748" i="1"/>
  <c r="H3748" i="1" s="1"/>
  <c r="G3747" i="1"/>
  <c r="H3747" i="1" s="1"/>
  <c r="G3745" i="1"/>
  <c r="H3745" i="1" s="1"/>
  <c r="G3744" i="1"/>
  <c r="H3744" i="1" s="1"/>
  <c r="G3743" i="1"/>
  <c r="H3743" i="1" s="1"/>
  <c r="G3742" i="1"/>
  <c r="H3742" i="1" s="1"/>
  <c r="G3741" i="1"/>
  <c r="H3741" i="1" s="1"/>
  <c r="G3740" i="1"/>
  <c r="H3740" i="1" s="1"/>
  <c r="G3739" i="1"/>
  <c r="H3739" i="1" s="1"/>
  <c r="G3738" i="1"/>
  <c r="H3738" i="1" s="1"/>
  <c r="G3737" i="1"/>
  <c r="H3737" i="1" s="1"/>
  <c r="G3736" i="1"/>
  <c r="H3736" i="1" s="1"/>
  <c r="G3733" i="1"/>
  <c r="H3733" i="1" s="1"/>
  <c r="G3732" i="1"/>
  <c r="H3732" i="1" s="1"/>
  <c r="G3730" i="1"/>
  <c r="H3730" i="1" s="1"/>
  <c r="G3729" i="1"/>
  <c r="H3729" i="1" s="1"/>
  <c r="G3728" i="1"/>
  <c r="H3728" i="1" s="1"/>
  <c r="G3727" i="1"/>
  <c r="H3727" i="1" s="1"/>
  <c r="G3726" i="1"/>
  <c r="H3726" i="1" s="1"/>
  <c r="G3725" i="1"/>
  <c r="H3725" i="1" s="1"/>
  <c r="G3724" i="1"/>
  <c r="H3724" i="1" s="1"/>
  <c r="G3723" i="1"/>
  <c r="H3723" i="1" s="1"/>
  <c r="G3722" i="1"/>
  <c r="H3722" i="1" s="1"/>
  <c r="G3720" i="1"/>
  <c r="H3720" i="1" s="1"/>
  <c r="G3718" i="1"/>
  <c r="H3718" i="1" s="1"/>
  <c r="G3717" i="1"/>
  <c r="H3717" i="1" s="1"/>
  <c r="G3716" i="1"/>
  <c r="H3716" i="1" s="1"/>
  <c r="G3715" i="1"/>
  <c r="H3715" i="1" s="1"/>
  <c r="G3714" i="1"/>
  <c r="H3714" i="1" s="1"/>
  <c r="G3711" i="1"/>
  <c r="H3711" i="1" s="1"/>
  <c r="G3710" i="1"/>
  <c r="H3710" i="1" s="1"/>
  <c r="G3709" i="1"/>
  <c r="H3709" i="1" s="1"/>
  <c r="G3708" i="1"/>
  <c r="H3708" i="1" s="1"/>
  <c r="G3707" i="1"/>
  <c r="H3707" i="1" s="1"/>
  <c r="G3706" i="1"/>
  <c r="H3706" i="1" s="1"/>
  <c r="G3705" i="1"/>
  <c r="H3705" i="1" s="1"/>
  <c r="G3704" i="1"/>
  <c r="H3704" i="1" s="1"/>
  <c r="G3701" i="1"/>
  <c r="H3701" i="1" s="1"/>
  <c r="G3700" i="1"/>
  <c r="H3700" i="1" s="1"/>
  <c r="G3699" i="1"/>
  <c r="H3699" i="1" s="1"/>
  <c r="G3698" i="1"/>
  <c r="H3698" i="1" s="1"/>
  <c r="G3697" i="1"/>
  <c r="H3697" i="1" s="1"/>
  <c r="G3696" i="1"/>
  <c r="H3696" i="1" s="1"/>
  <c r="G3695" i="1"/>
  <c r="H3695" i="1" s="1"/>
  <c r="G3694" i="1"/>
  <c r="H3694" i="1" s="1"/>
  <c r="G3693" i="1"/>
  <c r="H3693" i="1" s="1"/>
  <c r="G3691" i="1"/>
  <c r="H3691" i="1" s="1"/>
  <c r="G3690" i="1"/>
  <c r="H3690" i="1" s="1"/>
  <c r="G3689" i="1"/>
  <c r="H3689" i="1" s="1"/>
  <c r="G3688" i="1"/>
  <c r="H3688" i="1" s="1"/>
  <c r="G3687" i="1"/>
  <c r="H3687" i="1" s="1"/>
  <c r="G3686" i="1"/>
  <c r="H3686" i="1" s="1"/>
  <c r="G3685" i="1"/>
  <c r="H3685" i="1" s="1"/>
  <c r="G3684" i="1"/>
  <c r="H3684" i="1" s="1"/>
  <c r="G3683" i="1"/>
  <c r="H3683" i="1" s="1"/>
  <c r="G3682" i="1"/>
  <c r="H3682" i="1" s="1"/>
  <c r="G3680" i="1"/>
  <c r="H3680" i="1" s="1"/>
  <c r="G3679" i="1"/>
  <c r="H3679" i="1" s="1"/>
  <c r="G3678" i="1"/>
  <c r="H3678" i="1" s="1"/>
  <c r="G3676" i="1"/>
  <c r="H3676" i="1" s="1"/>
  <c r="G3675" i="1"/>
  <c r="H3675" i="1" s="1"/>
  <c r="G3674" i="1"/>
  <c r="H3674" i="1" s="1"/>
  <c r="G3673" i="1"/>
  <c r="H3673" i="1" s="1"/>
  <c r="G3672" i="1"/>
  <c r="H3672" i="1" s="1"/>
  <c r="G3671" i="1"/>
  <c r="H3671" i="1" s="1"/>
  <c r="G3670" i="1"/>
  <c r="H3670" i="1" s="1"/>
  <c r="G3669" i="1"/>
  <c r="H3669" i="1" s="1"/>
  <c r="G3668" i="1"/>
  <c r="H3668" i="1" s="1"/>
  <c r="G3667" i="1"/>
  <c r="H3667" i="1" s="1"/>
  <c r="G3666" i="1"/>
  <c r="H3666" i="1" s="1"/>
  <c r="G3664" i="1"/>
  <c r="H3664" i="1" s="1"/>
  <c r="G3663" i="1"/>
  <c r="H3663" i="1" s="1"/>
  <c r="G3662" i="1"/>
  <c r="H3662" i="1" s="1"/>
  <c r="G3661" i="1"/>
  <c r="H3661" i="1" s="1"/>
  <c r="G3660" i="1"/>
  <c r="H3660" i="1" s="1"/>
  <c r="G3658" i="1"/>
  <c r="H3658" i="1" s="1"/>
  <c r="G3657" i="1"/>
  <c r="H3657" i="1" s="1"/>
  <c r="G3655" i="1"/>
  <c r="H3655" i="1" s="1"/>
  <c r="G3654" i="1"/>
  <c r="H3654" i="1" s="1"/>
  <c r="G3653" i="1"/>
  <c r="H3653" i="1" s="1"/>
  <c r="G3652" i="1"/>
  <c r="H3652" i="1" s="1"/>
  <c r="G3651" i="1"/>
  <c r="H3651" i="1" s="1"/>
  <c r="G3649" i="1"/>
  <c r="H3649" i="1" s="1"/>
  <c r="G3648" i="1"/>
  <c r="H3648" i="1" s="1"/>
  <c r="G3647" i="1"/>
  <c r="H3647" i="1" s="1"/>
  <c r="G3646" i="1"/>
  <c r="H3646" i="1" s="1"/>
  <c r="G3645" i="1"/>
  <c r="H3645" i="1" s="1"/>
  <c r="G3643" i="1"/>
  <c r="H3643" i="1" s="1"/>
  <c r="G3642" i="1"/>
  <c r="H3642" i="1" s="1"/>
  <c r="G3641" i="1"/>
  <c r="H3641" i="1" s="1"/>
  <c r="G3640" i="1"/>
  <c r="H3640" i="1" s="1"/>
  <c r="G3639" i="1"/>
  <c r="H3639" i="1" s="1"/>
  <c r="G3636" i="1"/>
  <c r="H3636" i="1" s="1"/>
  <c r="G3635" i="1"/>
  <c r="H3635" i="1" s="1"/>
  <c r="G3633" i="1"/>
  <c r="H3633" i="1" s="1"/>
  <c r="G3632" i="1"/>
  <c r="H3632" i="1" s="1"/>
  <c r="G3631" i="1"/>
  <c r="H3631" i="1" s="1"/>
  <c r="G3630" i="1"/>
  <c r="H3630" i="1" s="1"/>
  <c r="G3628" i="1"/>
  <c r="H3628" i="1" s="1"/>
  <c r="G3627" i="1"/>
  <c r="H3627" i="1" s="1"/>
  <c r="G3626" i="1"/>
  <c r="H3626" i="1" s="1"/>
  <c r="G3624" i="1"/>
  <c r="H3624" i="1" s="1"/>
  <c r="G3623" i="1"/>
  <c r="H3623" i="1" s="1"/>
  <c r="G3622" i="1"/>
  <c r="H3622" i="1" s="1"/>
  <c r="G3621" i="1"/>
  <c r="H3621" i="1" s="1"/>
  <c r="G3620" i="1"/>
  <c r="H3620" i="1" s="1"/>
  <c r="G3618" i="1"/>
  <c r="H3618" i="1" s="1"/>
  <c r="G3617" i="1"/>
  <c r="H3617" i="1" s="1"/>
  <c r="G3616" i="1"/>
  <c r="H3616" i="1" s="1"/>
  <c r="G3614" i="1"/>
  <c r="H3614" i="1" s="1"/>
  <c r="G3613" i="1"/>
  <c r="H3613" i="1" s="1"/>
  <c r="G3612" i="1"/>
  <c r="H3612" i="1" s="1"/>
  <c r="G3611" i="1"/>
  <c r="H3611" i="1" s="1"/>
  <c r="G3610" i="1"/>
  <c r="H3610" i="1" s="1"/>
  <c r="G3609" i="1"/>
  <c r="H3609" i="1" s="1"/>
  <c r="G3607" i="1"/>
  <c r="H3607" i="1" s="1"/>
  <c r="G3606" i="1"/>
  <c r="H3606" i="1" s="1"/>
  <c r="G3605" i="1"/>
  <c r="H3605" i="1" s="1"/>
  <c r="G3604" i="1"/>
  <c r="H3604" i="1" s="1"/>
  <c r="G3603" i="1"/>
  <c r="H3603" i="1" s="1"/>
  <c r="G3602" i="1"/>
  <c r="H3602" i="1" s="1"/>
  <c r="G3601" i="1"/>
  <c r="H3601" i="1" s="1"/>
  <c r="G3600" i="1"/>
  <c r="H3600" i="1" s="1"/>
  <c r="G3599" i="1"/>
  <c r="H3599" i="1" s="1"/>
  <c r="G3598" i="1"/>
  <c r="H3598" i="1" s="1"/>
  <c r="G3597" i="1"/>
  <c r="H3597" i="1" s="1"/>
  <c r="G3594" i="1"/>
  <c r="H3594" i="1" s="1"/>
  <c r="G3593" i="1"/>
  <c r="H3593" i="1" s="1"/>
  <c r="G3592" i="1"/>
  <c r="H3592" i="1" s="1"/>
  <c r="G3591" i="1"/>
  <c r="H3591" i="1" s="1"/>
  <c r="G3590" i="1"/>
  <c r="H3590" i="1" s="1"/>
  <c r="G3589" i="1"/>
  <c r="H3589" i="1" s="1"/>
  <c r="G3588" i="1"/>
  <c r="H3588" i="1" s="1"/>
  <c r="G3587" i="1"/>
  <c r="H3587" i="1" s="1"/>
  <c r="G3586" i="1"/>
  <c r="H3586" i="1" s="1"/>
  <c r="G3584" i="1"/>
  <c r="H3584" i="1" s="1"/>
  <c r="G3583" i="1"/>
  <c r="H3583" i="1" s="1"/>
  <c r="G3581" i="1"/>
  <c r="H3581" i="1" s="1"/>
  <c r="G3580" i="1"/>
  <c r="H3580" i="1" s="1"/>
  <c r="G3579" i="1"/>
  <c r="H3579" i="1" s="1"/>
  <c r="G3578" i="1"/>
  <c r="H3578" i="1" s="1"/>
  <c r="G3577" i="1"/>
  <c r="H3577" i="1" s="1"/>
  <c r="G3576" i="1"/>
  <c r="H3576" i="1" s="1"/>
  <c r="G3575" i="1"/>
  <c r="H3575" i="1" s="1"/>
  <c r="G3574" i="1"/>
  <c r="H3574" i="1" s="1"/>
  <c r="G3573" i="1"/>
  <c r="H3573" i="1" s="1"/>
  <c r="G3572" i="1"/>
  <c r="H3572" i="1" s="1"/>
  <c r="G3571" i="1"/>
  <c r="H3571" i="1" s="1"/>
  <c r="G3570" i="1"/>
  <c r="H3570" i="1" s="1"/>
  <c r="G3568" i="1"/>
  <c r="H3568" i="1" s="1"/>
  <c r="G3567" i="1"/>
  <c r="H3567" i="1" s="1"/>
  <c r="G3566" i="1"/>
  <c r="H3566" i="1" s="1"/>
  <c r="G3564" i="1"/>
  <c r="H3564" i="1" s="1"/>
  <c r="G3563" i="1"/>
  <c r="H3563" i="1" s="1"/>
  <c r="G3562" i="1"/>
  <c r="H3562" i="1" s="1"/>
  <c r="G3561" i="1"/>
  <c r="H3561" i="1" s="1"/>
  <c r="G3560" i="1"/>
  <c r="H3560" i="1" s="1"/>
  <c r="G3559" i="1"/>
  <c r="H3559" i="1" s="1"/>
  <c r="G3558" i="1"/>
  <c r="H3558" i="1" s="1"/>
  <c r="G3557" i="1"/>
  <c r="H3557" i="1" s="1"/>
  <c r="G3556" i="1"/>
  <c r="H3556" i="1" s="1"/>
  <c r="G3555" i="1"/>
  <c r="H3555" i="1" s="1"/>
  <c r="G3554" i="1"/>
  <c r="H3554" i="1" s="1"/>
  <c r="G3553" i="1"/>
  <c r="H3553" i="1" s="1"/>
  <c r="G3552" i="1"/>
  <c r="H3552" i="1" s="1"/>
  <c r="G3551" i="1"/>
  <c r="H3551" i="1" s="1"/>
  <c r="G3550" i="1"/>
  <c r="H3550" i="1" s="1"/>
  <c r="G3549" i="1"/>
  <c r="H3549" i="1" s="1"/>
  <c r="G3548" i="1"/>
  <c r="H3548" i="1" s="1"/>
  <c r="G3546" i="1"/>
  <c r="H3546" i="1" s="1"/>
  <c r="G3545" i="1"/>
  <c r="H3545" i="1" s="1"/>
  <c r="G3544" i="1"/>
  <c r="H3544" i="1" s="1"/>
  <c r="G3543" i="1"/>
  <c r="H3543" i="1" s="1"/>
  <c r="G3542" i="1"/>
  <c r="H3542" i="1" s="1"/>
  <c r="G3541" i="1"/>
  <c r="H3541" i="1" s="1"/>
  <c r="G3540" i="1"/>
  <c r="H3540" i="1" s="1"/>
  <c r="G3539" i="1"/>
  <c r="H3539" i="1" s="1"/>
  <c r="G3538" i="1"/>
  <c r="H3538" i="1" s="1"/>
  <c r="G3537" i="1"/>
  <c r="H3537" i="1" s="1"/>
  <c r="G3536" i="1"/>
  <c r="H3536" i="1" s="1"/>
  <c r="G3535" i="1"/>
  <c r="H3535" i="1" s="1"/>
  <c r="G3534" i="1"/>
  <c r="H3534" i="1" s="1"/>
  <c r="G3532" i="1"/>
  <c r="H3532" i="1" s="1"/>
  <c r="G3531" i="1"/>
  <c r="H3531" i="1" s="1"/>
  <c r="G3530" i="1"/>
  <c r="H3530" i="1" s="1"/>
  <c r="G3529" i="1"/>
  <c r="H3529" i="1" s="1"/>
  <c r="G3528" i="1"/>
  <c r="H3528" i="1" s="1"/>
  <c r="G3526" i="1"/>
  <c r="H3526" i="1" s="1"/>
  <c r="G3525" i="1"/>
  <c r="H3525" i="1" s="1"/>
  <c r="G3524" i="1"/>
  <c r="H3524" i="1" s="1"/>
  <c r="G3523" i="1"/>
  <c r="H3523" i="1" s="1"/>
  <c r="G3522" i="1"/>
  <c r="H3522" i="1" s="1"/>
  <c r="G3521" i="1"/>
  <c r="H3521" i="1" s="1"/>
  <c r="G3520" i="1"/>
  <c r="H3520" i="1" s="1"/>
  <c r="G3519" i="1"/>
  <c r="H3519" i="1" s="1"/>
  <c r="G3517" i="1"/>
  <c r="H3517" i="1" s="1"/>
  <c r="G3516" i="1"/>
  <c r="H3516" i="1" s="1"/>
  <c r="G3514" i="1"/>
  <c r="H3514" i="1" s="1"/>
  <c r="G3513" i="1"/>
  <c r="H3513" i="1" s="1"/>
  <c r="G3512" i="1"/>
  <c r="H3512" i="1" s="1"/>
  <c r="G3511" i="1"/>
  <c r="H3511" i="1" s="1"/>
  <c r="G3510" i="1"/>
  <c r="H3510" i="1" s="1"/>
  <c r="G3509" i="1"/>
  <c r="H3509" i="1" s="1"/>
  <c r="G3508" i="1"/>
  <c r="H3508" i="1" s="1"/>
  <c r="G3507" i="1"/>
  <c r="H3507" i="1" s="1"/>
  <c r="G3506" i="1"/>
  <c r="H3506" i="1" s="1"/>
  <c r="G3505" i="1"/>
  <c r="H3505" i="1" s="1"/>
  <c r="G3503" i="1"/>
  <c r="H3503" i="1" s="1"/>
  <c r="G3502" i="1"/>
  <c r="H3502" i="1" s="1"/>
  <c r="G3500" i="1"/>
  <c r="H3500" i="1" s="1"/>
  <c r="G3499" i="1"/>
  <c r="H3499" i="1" s="1"/>
  <c r="G3498" i="1"/>
  <c r="H3498" i="1" s="1"/>
  <c r="G3495" i="1"/>
  <c r="H3495" i="1" s="1"/>
  <c r="G3494" i="1"/>
  <c r="H3494" i="1" s="1"/>
  <c r="G3493" i="1"/>
  <c r="H3493" i="1" s="1"/>
  <c r="G3491" i="1"/>
  <c r="H3491" i="1" s="1"/>
  <c r="G3490" i="1"/>
  <c r="H3490" i="1" s="1"/>
  <c r="G3488" i="1"/>
  <c r="H3488" i="1" s="1"/>
  <c r="G3487" i="1"/>
  <c r="H3487" i="1" s="1"/>
  <c r="G3485" i="1"/>
  <c r="H3485" i="1" s="1"/>
  <c r="G3484" i="1"/>
  <c r="H3484" i="1" s="1"/>
  <c r="G3482" i="1"/>
  <c r="H3482" i="1" s="1"/>
  <c r="G3481" i="1"/>
  <c r="H3481" i="1" s="1"/>
  <c r="G3479" i="1"/>
  <c r="H3479" i="1" s="1"/>
  <c r="G3478" i="1"/>
  <c r="H3478" i="1" s="1"/>
  <c r="G3477" i="1"/>
  <c r="H3477" i="1" s="1"/>
  <c r="G3476" i="1"/>
  <c r="H3476" i="1" s="1"/>
  <c r="G3475" i="1"/>
  <c r="H3475" i="1" s="1"/>
  <c r="G3474" i="1"/>
  <c r="H3474" i="1" s="1"/>
  <c r="G3473" i="1"/>
  <c r="H3473" i="1" s="1"/>
  <c r="G3472" i="1"/>
  <c r="H3472" i="1" s="1"/>
  <c r="G3471" i="1"/>
  <c r="H3471" i="1" s="1"/>
  <c r="G3469" i="1"/>
  <c r="H3469" i="1" s="1"/>
  <c r="G3468" i="1"/>
  <c r="H3468" i="1" s="1"/>
  <c r="G3467" i="1"/>
  <c r="H3467" i="1" s="1"/>
  <c r="G3465" i="1"/>
  <c r="H3465" i="1" s="1"/>
  <c r="G3464" i="1"/>
  <c r="H3464" i="1" s="1"/>
  <c r="G3463" i="1"/>
  <c r="H3463" i="1" s="1"/>
  <c r="G3461" i="1"/>
  <c r="H3461" i="1" s="1"/>
  <c r="G3460" i="1"/>
  <c r="H3460" i="1" s="1"/>
  <c r="G3459" i="1"/>
  <c r="H3459" i="1" s="1"/>
  <c r="G3457" i="1"/>
  <c r="H3457" i="1" s="1"/>
  <c r="G3456" i="1"/>
  <c r="H3456" i="1" s="1"/>
  <c r="G3455" i="1"/>
  <c r="H3455" i="1" s="1"/>
  <c r="G3454" i="1"/>
  <c r="H3454" i="1" s="1"/>
  <c r="G3452" i="1"/>
  <c r="H3452" i="1" s="1"/>
  <c r="G3451" i="1"/>
  <c r="H3451" i="1" s="1"/>
  <c r="G3450" i="1"/>
  <c r="H3450" i="1" s="1"/>
  <c r="G3449" i="1"/>
  <c r="H3449" i="1" s="1"/>
  <c r="G3447" i="1"/>
  <c r="H3447" i="1" s="1"/>
  <c r="G3446" i="1"/>
  <c r="H3446" i="1" s="1"/>
  <c r="G3445" i="1"/>
  <c r="H3445" i="1" s="1"/>
  <c r="G3444" i="1"/>
  <c r="H3444" i="1" s="1"/>
  <c r="G3440" i="1"/>
  <c r="H3440" i="1" s="1"/>
  <c r="G3439" i="1"/>
  <c r="H3439" i="1" s="1"/>
  <c r="G3438" i="1"/>
  <c r="H3438" i="1" s="1"/>
  <c r="G3437" i="1"/>
  <c r="H3437" i="1" s="1"/>
  <c r="G3435" i="1"/>
  <c r="H3435" i="1" s="1"/>
  <c r="G3434" i="1"/>
  <c r="H3434" i="1" s="1"/>
  <c r="G3433" i="1"/>
  <c r="H3433" i="1" s="1"/>
  <c r="G3432" i="1"/>
  <c r="H3432" i="1" s="1"/>
  <c r="G3431" i="1"/>
  <c r="H3431" i="1" s="1"/>
  <c r="G3430" i="1"/>
  <c r="H3430" i="1" s="1"/>
  <c r="G3427" i="1"/>
  <c r="H3427" i="1" s="1"/>
  <c r="G3426" i="1"/>
  <c r="H3426" i="1" s="1"/>
  <c r="G3425" i="1"/>
  <c r="H3425" i="1" s="1"/>
  <c r="G3424" i="1"/>
  <c r="H3424" i="1" s="1"/>
  <c r="G3423" i="1"/>
  <c r="H3423" i="1" s="1"/>
  <c r="G3422" i="1"/>
  <c r="H3422" i="1" s="1"/>
  <c r="G3421" i="1"/>
  <c r="H3421" i="1" s="1"/>
  <c r="G3419" i="1"/>
  <c r="H3419" i="1" s="1"/>
  <c r="G3418" i="1"/>
  <c r="H3418" i="1" s="1"/>
  <c r="G3417" i="1"/>
  <c r="H3417" i="1" s="1"/>
  <c r="G3416" i="1"/>
  <c r="H3416" i="1" s="1"/>
  <c r="G3415" i="1"/>
  <c r="H3415" i="1" s="1"/>
  <c r="G3414" i="1"/>
  <c r="H3414" i="1" s="1"/>
  <c r="G3413" i="1"/>
  <c r="H3413" i="1" s="1"/>
  <c r="G3412" i="1"/>
  <c r="H3412" i="1" s="1"/>
  <c r="G3411" i="1"/>
  <c r="H3411" i="1" s="1"/>
  <c r="G3410" i="1"/>
  <c r="H3410" i="1" s="1"/>
  <c r="G3409" i="1"/>
  <c r="H3409" i="1" s="1"/>
  <c r="G3408" i="1"/>
  <c r="H3408" i="1" s="1"/>
  <c r="G3407" i="1"/>
  <c r="H3407" i="1" s="1"/>
  <c r="G3406" i="1"/>
  <c r="H3406" i="1" s="1"/>
  <c r="G3405" i="1"/>
  <c r="H3405" i="1" s="1"/>
  <c r="G3404" i="1"/>
  <c r="H3404" i="1" s="1"/>
  <c r="G3403" i="1"/>
  <c r="H3403" i="1" s="1"/>
  <c r="G3402" i="1"/>
  <c r="H3402" i="1" s="1"/>
  <c r="G3401" i="1"/>
  <c r="H3401" i="1" s="1"/>
  <c r="G3400" i="1"/>
  <c r="H3400" i="1" s="1"/>
  <c r="G3398" i="1"/>
  <c r="H3398" i="1" s="1"/>
  <c r="G3397" i="1"/>
  <c r="H3397" i="1" s="1"/>
  <c r="G3396" i="1"/>
  <c r="H3396" i="1" s="1"/>
  <c r="G3395" i="1"/>
  <c r="H3395" i="1" s="1"/>
  <c r="G3394" i="1"/>
  <c r="H3394" i="1" s="1"/>
  <c r="G3393" i="1"/>
  <c r="H3393" i="1" s="1"/>
  <c r="G3392" i="1"/>
  <c r="H3392" i="1" s="1"/>
  <c r="G3391" i="1"/>
  <c r="H3391" i="1" s="1"/>
  <c r="G3390" i="1"/>
  <c r="H3390" i="1" s="1"/>
  <c r="G3389" i="1"/>
  <c r="H3389" i="1" s="1"/>
  <c r="G3388" i="1"/>
  <c r="H3388" i="1" s="1"/>
  <c r="G3387" i="1"/>
  <c r="H3387" i="1" s="1"/>
  <c r="G3386" i="1"/>
  <c r="H3386" i="1" s="1"/>
  <c r="G3385" i="1"/>
  <c r="H3385" i="1" s="1"/>
  <c r="G3384" i="1"/>
  <c r="H3384" i="1" s="1"/>
  <c r="G3383" i="1"/>
  <c r="H3383" i="1" s="1"/>
  <c r="G3382" i="1"/>
  <c r="H3382" i="1" s="1"/>
  <c r="G3381" i="1"/>
  <c r="H3381" i="1" s="1"/>
  <c r="G3380" i="1"/>
  <c r="H3380" i="1" s="1"/>
  <c r="G3379" i="1"/>
  <c r="H3379" i="1" s="1"/>
  <c r="G3378" i="1"/>
  <c r="H3378" i="1" s="1"/>
  <c r="G3377" i="1"/>
  <c r="H3377" i="1" s="1"/>
  <c r="G3376" i="1"/>
  <c r="H3376" i="1" s="1"/>
  <c r="G3375" i="1"/>
  <c r="H3375" i="1" s="1"/>
  <c r="G3374" i="1"/>
  <c r="H3374" i="1" s="1"/>
  <c r="G3373" i="1"/>
  <c r="H3373" i="1" s="1"/>
  <c r="G3372" i="1"/>
  <c r="H3372" i="1" s="1"/>
  <c r="G3370" i="1"/>
  <c r="H3370" i="1" s="1"/>
  <c r="G3369" i="1"/>
  <c r="H3369" i="1" s="1"/>
  <c r="G3368" i="1"/>
  <c r="H3368" i="1" s="1"/>
  <c r="G3367" i="1"/>
  <c r="H3367" i="1" s="1"/>
  <c r="G3366" i="1"/>
  <c r="H3366" i="1" s="1"/>
  <c r="G3365" i="1"/>
  <c r="H3365" i="1" s="1"/>
  <c r="G3364" i="1"/>
  <c r="H3364" i="1" s="1"/>
  <c r="G3363" i="1"/>
  <c r="H3363" i="1" s="1"/>
  <c r="G3362" i="1"/>
  <c r="H3362" i="1" s="1"/>
  <c r="G3361" i="1"/>
  <c r="H3361" i="1" s="1"/>
  <c r="G3360" i="1"/>
  <c r="H3360" i="1" s="1"/>
  <c r="G3359" i="1"/>
  <c r="H3359" i="1" s="1"/>
  <c r="G3358" i="1"/>
  <c r="H3358" i="1" s="1"/>
  <c r="G3357" i="1"/>
  <c r="H3357" i="1" s="1"/>
  <c r="G3356" i="1"/>
  <c r="H3356" i="1" s="1"/>
  <c r="G3355" i="1"/>
  <c r="H3355" i="1" s="1"/>
  <c r="G3354" i="1"/>
  <c r="H3354" i="1" s="1"/>
  <c r="G3353" i="1"/>
  <c r="H3353" i="1" s="1"/>
  <c r="G3352" i="1"/>
  <c r="H3352" i="1" s="1"/>
  <c r="G3351" i="1"/>
  <c r="H3351" i="1" s="1"/>
  <c r="G3350" i="1"/>
  <c r="H3350" i="1" s="1"/>
  <c r="G3349" i="1"/>
  <c r="H3349" i="1" s="1"/>
  <c r="G3348" i="1"/>
  <c r="H3348" i="1" s="1"/>
  <c r="G3347" i="1"/>
  <c r="H3347" i="1" s="1"/>
  <c r="G3346" i="1"/>
  <c r="H3346" i="1" s="1"/>
  <c r="G3345" i="1"/>
  <c r="H3345" i="1" s="1"/>
  <c r="G3344" i="1"/>
  <c r="H3344" i="1" s="1"/>
  <c r="G3343" i="1"/>
  <c r="H3343" i="1" s="1"/>
  <c r="G3342" i="1"/>
  <c r="H3342" i="1" s="1"/>
  <c r="G3341" i="1"/>
  <c r="H3341" i="1" s="1"/>
  <c r="G3340" i="1"/>
  <c r="H3340" i="1" s="1"/>
  <c r="G3339" i="1"/>
  <c r="H3339" i="1" s="1"/>
  <c r="G3338" i="1"/>
  <c r="H3338" i="1" s="1"/>
  <c r="G3337" i="1"/>
  <c r="H3337" i="1" s="1"/>
  <c r="G3336" i="1"/>
  <c r="H3336" i="1" s="1"/>
  <c r="G3335" i="1"/>
  <c r="H3335" i="1" s="1"/>
  <c r="G3334" i="1"/>
  <c r="H3334" i="1" s="1"/>
  <c r="G3333" i="1"/>
  <c r="H3333" i="1" s="1"/>
  <c r="G3332" i="1"/>
  <c r="H3332" i="1" s="1"/>
  <c r="G3331" i="1"/>
  <c r="H3331" i="1" s="1"/>
  <c r="G3330" i="1"/>
  <c r="H3330" i="1" s="1"/>
  <c r="G3329" i="1"/>
  <c r="H3329" i="1" s="1"/>
  <c r="G3328" i="1"/>
  <c r="H3328" i="1" s="1"/>
  <c r="G3327" i="1"/>
  <c r="H3327" i="1" s="1"/>
  <c r="G3326" i="1"/>
  <c r="H3326" i="1" s="1"/>
  <c r="G3325" i="1"/>
  <c r="H3325" i="1" s="1"/>
  <c r="G3324" i="1"/>
  <c r="H3324" i="1" s="1"/>
  <c r="G3323" i="1"/>
  <c r="H3323" i="1" s="1"/>
  <c r="G3322" i="1"/>
  <c r="H3322" i="1" s="1"/>
  <c r="G3321" i="1"/>
  <c r="H3321" i="1" s="1"/>
  <c r="G3320" i="1"/>
  <c r="H3320" i="1" s="1"/>
  <c r="G3319" i="1"/>
  <c r="H3319" i="1" s="1"/>
  <c r="G3318" i="1"/>
  <c r="H3318" i="1" s="1"/>
  <c r="G3317" i="1"/>
  <c r="H3317" i="1" s="1"/>
  <c r="G3316" i="1"/>
  <c r="H3316" i="1" s="1"/>
  <c r="G3315" i="1"/>
  <c r="H3315" i="1" s="1"/>
  <c r="G3313" i="1"/>
  <c r="H3313" i="1" s="1"/>
  <c r="G3312" i="1"/>
  <c r="H3312" i="1" s="1"/>
  <c r="G3311" i="1"/>
  <c r="H3311" i="1" s="1"/>
  <c r="G3310" i="1"/>
  <c r="H3310" i="1" s="1"/>
  <c r="G3309" i="1"/>
  <c r="H3309" i="1" s="1"/>
  <c r="G3308" i="1"/>
  <c r="H3308" i="1" s="1"/>
  <c r="G3307" i="1"/>
  <c r="H3307" i="1" s="1"/>
  <c r="G3306" i="1"/>
  <c r="H3306" i="1" s="1"/>
  <c r="G3305" i="1"/>
  <c r="H3305" i="1" s="1"/>
  <c r="G3304" i="1"/>
  <c r="H3304" i="1" s="1"/>
  <c r="G3303" i="1"/>
  <c r="H3303" i="1" s="1"/>
  <c r="G3302" i="1"/>
  <c r="H3302" i="1" s="1"/>
  <c r="G3301" i="1"/>
  <c r="H3301" i="1" s="1"/>
  <c r="G3300" i="1"/>
  <c r="H3300" i="1" s="1"/>
  <c r="G3299" i="1"/>
  <c r="H3299" i="1" s="1"/>
  <c r="G3298" i="1"/>
  <c r="H3298" i="1" s="1"/>
  <c r="G3297" i="1"/>
  <c r="H3297" i="1" s="1"/>
  <c r="G3296" i="1"/>
  <c r="H3296" i="1" s="1"/>
  <c r="G3295" i="1"/>
  <c r="H3295" i="1" s="1"/>
  <c r="G3294" i="1"/>
  <c r="H3294" i="1" s="1"/>
  <c r="G3293" i="1"/>
  <c r="H3293" i="1" s="1"/>
  <c r="G3292" i="1"/>
  <c r="H3292" i="1" s="1"/>
  <c r="G3291" i="1"/>
  <c r="H3291" i="1" s="1"/>
  <c r="G3290" i="1"/>
  <c r="H3290" i="1" s="1"/>
  <c r="G3289" i="1"/>
  <c r="H3289" i="1" s="1"/>
  <c r="G3288" i="1"/>
  <c r="H3288" i="1" s="1"/>
  <c r="G3287" i="1"/>
  <c r="H3287" i="1" s="1"/>
  <c r="G3286" i="1"/>
  <c r="H3286" i="1" s="1"/>
  <c r="G3285" i="1"/>
  <c r="H3285" i="1" s="1"/>
  <c r="G3284" i="1"/>
  <c r="H3284" i="1" s="1"/>
  <c r="G3283" i="1"/>
  <c r="H3283" i="1" s="1"/>
  <c r="G3282" i="1"/>
  <c r="H3282" i="1" s="1"/>
  <c r="G3281" i="1"/>
  <c r="H3281" i="1" s="1"/>
  <c r="G3280" i="1"/>
  <c r="H3280" i="1" s="1"/>
  <c r="G3279" i="1"/>
  <c r="H3279" i="1" s="1"/>
  <c r="G3278" i="1"/>
  <c r="H3278" i="1" s="1"/>
  <c r="G3277" i="1"/>
  <c r="H3277" i="1" s="1"/>
  <c r="G3276" i="1"/>
  <c r="H3276" i="1" s="1"/>
  <c r="G3275" i="1"/>
  <c r="H3275" i="1" s="1"/>
  <c r="G3274" i="1"/>
  <c r="H3274" i="1" s="1"/>
  <c r="G3273" i="1"/>
  <c r="H3273" i="1" s="1"/>
  <c r="G3272" i="1"/>
  <c r="H3272" i="1" s="1"/>
  <c r="G3271" i="1"/>
  <c r="H3271" i="1" s="1"/>
  <c r="G3270" i="1"/>
  <c r="H3270" i="1" s="1"/>
  <c r="G3269" i="1"/>
  <c r="H3269" i="1" s="1"/>
  <c r="G3268" i="1"/>
  <c r="H3268" i="1" s="1"/>
  <c r="G3267" i="1"/>
  <c r="H3267" i="1" s="1"/>
  <c r="G3266" i="1"/>
  <c r="H3266" i="1" s="1"/>
  <c r="G3265" i="1"/>
  <c r="H3265" i="1" s="1"/>
  <c r="G3264" i="1"/>
  <c r="H3264" i="1" s="1"/>
  <c r="G3263" i="1"/>
  <c r="H3263" i="1" s="1"/>
  <c r="G3262" i="1"/>
  <c r="H3262" i="1" s="1"/>
  <c r="G3261" i="1"/>
  <c r="H3261" i="1" s="1"/>
  <c r="G3260" i="1"/>
  <c r="H3260" i="1" s="1"/>
  <c r="G3259" i="1"/>
  <c r="H3259" i="1" s="1"/>
  <c r="G3258" i="1"/>
  <c r="H3258" i="1" s="1"/>
  <c r="G3257" i="1"/>
  <c r="H3257" i="1" s="1"/>
  <c r="G3256" i="1"/>
  <c r="H3256" i="1" s="1"/>
  <c r="G3255" i="1"/>
  <c r="H3255" i="1" s="1"/>
  <c r="G3254" i="1"/>
  <c r="H3254" i="1" s="1"/>
  <c r="G3253" i="1"/>
  <c r="H3253" i="1" s="1"/>
  <c r="G3252" i="1"/>
  <c r="H3252" i="1" s="1"/>
  <c r="G3251" i="1"/>
  <c r="H3251" i="1" s="1"/>
  <c r="G3250" i="1"/>
  <c r="H3250" i="1" s="1"/>
  <c r="G3249" i="1"/>
  <c r="H3249" i="1" s="1"/>
  <c r="G3248" i="1"/>
  <c r="H3248" i="1" s="1"/>
  <c r="G3247" i="1"/>
  <c r="H3247" i="1" s="1"/>
  <c r="G3246" i="1"/>
  <c r="H3246" i="1" s="1"/>
  <c r="G3245" i="1"/>
  <c r="H3245" i="1" s="1"/>
  <c r="G3244" i="1"/>
  <c r="H3244" i="1" s="1"/>
  <c r="G3243" i="1"/>
  <c r="H3243" i="1" s="1"/>
  <c r="G3242" i="1"/>
  <c r="H3242" i="1" s="1"/>
  <c r="G3241" i="1"/>
  <c r="H3241" i="1" s="1"/>
  <c r="G3239" i="1"/>
  <c r="H3239" i="1" s="1"/>
  <c r="G3238" i="1"/>
  <c r="H3238" i="1" s="1"/>
  <c r="G3237" i="1"/>
  <c r="H3237" i="1" s="1"/>
  <c r="G3236" i="1"/>
  <c r="H3236" i="1" s="1"/>
  <c r="G3235" i="1"/>
  <c r="H3235" i="1" s="1"/>
  <c r="G3234" i="1"/>
  <c r="H3234" i="1" s="1"/>
  <c r="G3233" i="1"/>
  <c r="H3233" i="1" s="1"/>
  <c r="G3232" i="1"/>
  <c r="H3232" i="1" s="1"/>
  <c r="G3231" i="1"/>
  <c r="H3231" i="1" s="1"/>
  <c r="G3230" i="1"/>
  <c r="H3230" i="1" s="1"/>
  <c r="G3229" i="1"/>
  <c r="H3229" i="1" s="1"/>
  <c r="G3227" i="1"/>
  <c r="H3227" i="1" s="1"/>
  <c r="G3226" i="1"/>
  <c r="H3226" i="1" s="1"/>
  <c r="G3225" i="1"/>
  <c r="H3225" i="1" s="1"/>
  <c r="G3224" i="1"/>
  <c r="H3224" i="1" s="1"/>
  <c r="G3223" i="1"/>
  <c r="H3223" i="1" s="1"/>
  <c r="G3222" i="1"/>
  <c r="H3222" i="1" s="1"/>
  <c r="G3221" i="1"/>
  <c r="H3221" i="1" s="1"/>
  <c r="G3220" i="1"/>
  <c r="H3220" i="1" s="1"/>
  <c r="G3219" i="1"/>
  <c r="H3219" i="1" s="1"/>
  <c r="G3218" i="1"/>
  <c r="H3218" i="1" s="1"/>
  <c r="G3217" i="1"/>
  <c r="H3217" i="1" s="1"/>
  <c r="G3216" i="1"/>
  <c r="H3216" i="1" s="1"/>
  <c r="G3215" i="1"/>
  <c r="H3215" i="1" s="1"/>
  <c r="G3214" i="1"/>
  <c r="H3214" i="1" s="1"/>
  <c r="G3213" i="1"/>
  <c r="H3213" i="1" s="1"/>
  <c r="G3212" i="1"/>
  <c r="H3212" i="1" s="1"/>
  <c r="G3211" i="1"/>
  <c r="H3211" i="1" s="1"/>
  <c r="G3210" i="1"/>
  <c r="H3210" i="1" s="1"/>
  <c r="G3209" i="1"/>
  <c r="H3209" i="1" s="1"/>
  <c r="G3208" i="1"/>
  <c r="H3208" i="1" s="1"/>
  <c r="G3207" i="1"/>
  <c r="H3207" i="1" s="1"/>
  <c r="G3206" i="1"/>
  <c r="H3206" i="1" s="1"/>
  <c r="G3205" i="1"/>
  <c r="H3205" i="1" s="1"/>
  <c r="G3204" i="1"/>
  <c r="H3204" i="1" s="1"/>
  <c r="G3202" i="1"/>
  <c r="H3202" i="1" s="1"/>
  <c r="G3201" i="1"/>
  <c r="H3201" i="1" s="1"/>
  <c r="G3200" i="1"/>
  <c r="H3200" i="1" s="1"/>
  <c r="G3199" i="1"/>
  <c r="H3199" i="1" s="1"/>
  <c r="G3198" i="1"/>
  <c r="H3198" i="1" s="1"/>
  <c r="G3197" i="1"/>
  <c r="H3197" i="1" s="1"/>
  <c r="G3196" i="1"/>
  <c r="H3196" i="1" s="1"/>
  <c r="G3195" i="1"/>
  <c r="H3195" i="1" s="1"/>
  <c r="G3194" i="1"/>
  <c r="H3194" i="1" s="1"/>
  <c r="G3193" i="1"/>
  <c r="H3193" i="1" s="1"/>
  <c r="G3192" i="1"/>
  <c r="H3192" i="1" s="1"/>
  <c r="G3191" i="1"/>
  <c r="H3191" i="1" s="1"/>
  <c r="G3190" i="1"/>
  <c r="H3190" i="1" s="1"/>
  <c r="G3189" i="1"/>
  <c r="H3189" i="1" s="1"/>
  <c r="G3188" i="1"/>
  <c r="H3188" i="1" s="1"/>
  <c r="G3187" i="1"/>
  <c r="H3187" i="1" s="1"/>
  <c r="G3186" i="1"/>
  <c r="H3186" i="1" s="1"/>
  <c r="G3185" i="1"/>
  <c r="H3185" i="1" s="1"/>
  <c r="G3184" i="1"/>
  <c r="H3184" i="1" s="1"/>
  <c r="G3183" i="1"/>
  <c r="H3183" i="1" s="1"/>
  <c r="G3182" i="1"/>
  <c r="H3182" i="1" s="1"/>
  <c r="G3181" i="1"/>
  <c r="H3181" i="1" s="1"/>
  <c r="G3180" i="1"/>
  <c r="H3180" i="1" s="1"/>
  <c r="G3179" i="1"/>
  <c r="H3179" i="1" s="1"/>
  <c r="G3178" i="1"/>
  <c r="H3178" i="1" s="1"/>
  <c r="G3177" i="1"/>
  <c r="H3177" i="1" s="1"/>
  <c r="G3176" i="1"/>
  <c r="H3176" i="1" s="1"/>
  <c r="G3175" i="1"/>
  <c r="H3175" i="1" s="1"/>
  <c r="G3173" i="1"/>
  <c r="H3173" i="1" s="1"/>
  <c r="G3172" i="1"/>
  <c r="H3172" i="1" s="1"/>
  <c r="G3171" i="1"/>
  <c r="H3171" i="1" s="1"/>
  <c r="G3170" i="1"/>
  <c r="H3170" i="1" s="1"/>
  <c r="G3169" i="1"/>
  <c r="H3169" i="1" s="1"/>
  <c r="G3168" i="1"/>
  <c r="H3168" i="1" s="1"/>
  <c r="G3167" i="1"/>
  <c r="H3167" i="1" s="1"/>
  <c r="G3166" i="1"/>
  <c r="H3166" i="1" s="1"/>
  <c r="G3165" i="1"/>
  <c r="H3165" i="1" s="1"/>
  <c r="G3164" i="1"/>
  <c r="H3164" i="1" s="1"/>
  <c r="G3163" i="1"/>
  <c r="H3163" i="1" s="1"/>
  <c r="G3162" i="1"/>
  <c r="H3162" i="1" s="1"/>
  <c r="G3159" i="1"/>
  <c r="H3159" i="1" s="1"/>
  <c r="G3158" i="1"/>
  <c r="H3158" i="1" s="1"/>
  <c r="G3157" i="1"/>
  <c r="H3157" i="1" s="1"/>
  <c r="G3156" i="1"/>
  <c r="H3156" i="1" s="1"/>
  <c r="G3155" i="1"/>
  <c r="H3155" i="1" s="1"/>
  <c r="G3154" i="1"/>
  <c r="H3154" i="1" s="1"/>
  <c r="G3153" i="1"/>
  <c r="H3153" i="1" s="1"/>
  <c r="G3152" i="1"/>
  <c r="H3152" i="1" s="1"/>
  <c r="G3151" i="1"/>
  <c r="H3151" i="1" s="1"/>
  <c r="G3150" i="1"/>
  <c r="H3150" i="1" s="1"/>
  <c r="G3149" i="1"/>
  <c r="H3149" i="1" s="1"/>
  <c r="G3148" i="1"/>
  <c r="H3148" i="1" s="1"/>
  <c r="G3147" i="1"/>
  <c r="H3147" i="1" s="1"/>
  <c r="G3146" i="1"/>
  <c r="H3146" i="1" s="1"/>
  <c r="G3145" i="1"/>
  <c r="H3145" i="1" s="1"/>
  <c r="G3143" i="1"/>
  <c r="H3143" i="1" s="1"/>
  <c r="G3142" i="1"/>
  <c r="H3142" i="1" s="1"/>
  <c r="G3141" i="1"/>
  <c r="H3141" i="1" s="1"/>
  <c r="G3140" i="1"/>
  <c r="H3140" i="1" s="1"/>
  <c r="G3139" i="1"/>
  <c r="H3139" i="1" s="1"/>
  <c r="G3138" i="1"/>
  <c r="H3138" i="1" s="1"/>
  <c r="G3137" i="1"/>
  <c r="H3137" i="1" s="1"/>
  <c r="G3136" i="1"/>
  <c r="H3136" i="1" s="1"/>
  <c r="G3135" i="1"/>
  <c r="H3135" i="1" s="1"/>
  <c r="G3134" i="1"/>
  <c r="H3134" i="1" s="1"/>
  <c r="G3133" i="1"/>
  <c r="H3133" i="1" s="1"/>
  <c r="G3132" i="1"/>
  <c r="H3132" i="1" s="1"/>
  <c r="G3131" i="1"/>
  <c r="H3131" i="1" s="1"/>
  <c r="G3130" i="1"/>
  <c r="H3130" i="1" s="1"/>
  <c r="G3129" i="1"/>
  <c r="H3129" i="1" s="1"/>
  <c r="G3128" i="1"/>
  <c r="H3128" i="1" s="1"/>
  <c r="G3127" i="1"/>
  <c r="H3127" i="1" s="1"/>
  <c r="G3126" i="1"/>
  <c r="H3126" i="1" s="1"/>
  <c r="G3125" i="1"/>
  <c r="H3125" i="1" s="1"/>
  <c r="G3124" i="1"/>
  <c r="H3124" i="1" s="1"/>
  <c r="G3123" i="1"/>
  <c r="H3123" i="1" s="1"/>
  <c r="G3122" i="1"/>
  <c r="H3122" i="1" s="1"/>
  <c r="G3121" i="1"/>
  <c r="H3121" i="1" s="1"/>
  <c r="G3120" i="1"/>
  <c r="H3120" i="1" s="1"/>
  <c r="G3119" i="1"/>
  <c r="H3119" i="1" s="1"/>
  <c r="G3118" i="1"/>
  <c r="H3118" i="1" s="1"/>
  <c r="G3117" i="1"/>
  <c r="H3117" i="1" s="1"/>
  <c r="G3116" i="1"/>
  <c r="H3116" i="1" s="1"/>
  <c r="G3115" i="1"/>
  <c r="H3115" i="1" s="1"/>
  <c r="G3114" i="1"/>
  <c r="H3114" i="1" s="1"/>
  <c r="G3112" i="1"/>
  <c r="H3112" i="1" s="1"/>
  <c r="G3111" i="1"/>
  <c r="H3111" i="1" s="1"/>
  <c r="G3110" i="1"/>
  <c r="H3110" i="1" s="1"/>
  <c r="G3109" i="1"/>
  <c r="H3109" i="1" s="1"/>
  <c r="G3108" i="1"/>
  <c r="H3108" i="1" s="1"/>
  <c r="G3107" i="1"/>
  <c r="H3107" i="1" s="1"/>
  <c r="G3106" i="1"/>
  <c r="H3106" i="1" s="1"/>
  <c r="G3105" i="1"/>
  <c r="H3105" i="1" s="1"/>
  <c r="G3104" i="1"/>
  <c r="H3104" i="1" s="1"/>
  <c r="G3103" i="1"/>
  <c r="H3103" i="1" s="1"/>
  <c r="G3102" i="1"/>
  <c r="H3102" i="1" s="1"/>
  <c r="G3101" i="1"/>
  <c r="H3101" i="1" s="1"/>
  <c r="G3100" i="1"/>
  <c r="H3100" i="1" s="1"/>
  <c r="G3099" i="1"/>
  <c r="H3099" i="1" s="1"/>
  <c r="G3098" i="1"/>
  <c r="H3098" i="1" s="1"/>
  <c r="G3097" i="1"/>
  <c r="H3097" i="1" s="1"/>
  <c r="G3096" i="1"/>
  <c r="H3096" i="1" s="1"/>
  <c r="G3095" i="1"/>
  <c r="H3095" i="1" s="1"/>
  <c r="G3094" i="1"/>
  <c r="H3094" i="1" s="1"/>
  <c r="G3093" i="1"/>
  <c r="H3093" i="1" s="1"/>
  <c r="G3092" i="1"/>
  <c r="H3092" i="1" s="1"/>
  <c r="G3091" i="1"/>
  <c r="H3091" i="1" s="1"/>
  <c r="G3090" i="1"/>
  <c r="H3090" i="1" s="1"/>
  <c r="G3089" i="1"/>
  <c r="H3089" i="1" s="1"/>
  <c r="G3088" i="1"/>
  <c r="H3088" i="1" s="1"/>
  <c r="G3087" i="1"/>
  <c r="H3087" i="1" s="1"/>
  <c r="G3086" i="1"/>
  <c r="H3086" i="1" s="1"/>
  <c r="G3084" i="1"/>
  <c r="H3084" i="1" s="1"/>
  <c r="G3083" i="1"/>
  <c r="H3083" i="1" s="1"/>
  <c r="G3082" i="1"/>
  <c r="H3082" i="1" s="1"/>
  <c r="G3081" i="1"/>
  <c r="H3081" i="1" s="1"/>
  <c r="G3080" i="1"/>
  <c r="H3080" i="1" s="1"/>
  <c r="G3079" i="1"/>
  <c r="H3079" i="1" s="1"/>
  <c r="G3078" i="1"/>
  <c r="H3078" i="1" s="1"/>
  <c r="G3077" i="1"/>
  <c r="H3077" i="1" s="1"/>
  <c r="G3076" i="1"/>
  <c r="H3076" i="1" s="1"/>
  <c r="G3075" i="1"/>
  <c r="H3075" i="1" s="1"/>
  <c r="G3074" i="1"/>
  <c r="H3074" i="1" s="1"/>
  <c r="G3073" i="1"/>
  <c r="H3073" i="1" s="1"/>
  <c r="G3072" i="1"/>
  <c r="H3072" i="1" s="1"/>
  <c r="G3071" i="1"/>
  <c r="H3071" i="1" s="1"/>
  <c r="G3070" i="1"/>
  <c r="H3070" i="1" s="1"/>
  <c r="G3069" i="1"/>
  <c r="H3069" i="1" s="1"/>
  <c r="G3068" i="1"/>
  <c r="H3068" i="1" s="1"/>
  <c r="G3067" i="1"/>
  <c r="H3067" i="1" s="1"/>
  <c r="G3066" i="1"/>
  <c r="H3066" i="1" s="1"/>
  <c r="G3065" i="1"/>
  <c r="H3065" i="1" s="1"/>
  <c r="G3064" i="1"/>
  <c r="H3064" i="1" s="1"/>
  <c r="G3063" i="1"/>
  <c r="H3063" i="1" s="1"/>
  <c r="G3062" i="1"/>
  <c r="H3062" i="1" s="1"/>
  <c r="G3061" i="1"/>
  <c r="H3061" i="1" s="1"/>
  <c r="G3060" i="1"/>
  <c r="H3060" i="1" s="1"/>
  <c r="G3059" i="1"/>
  <c r="H3059" i="1" s="1"/>
  <c r="G3058" i="1"/>
  <c r="H3058" i="1" s="1"/>
  <c r="G3057" i="1"/>
  <c r="H3057" i="1" s="1"/>
  <c r="G3056" i="1"/>
  <c r="H3056" i="1" s="1"/>
  <c r="G3055" i="1"/>
  <c r="H3055" i="1" s="1"/>
  <c r="G3054" i="1"/>
  <c r="H3054" i="1" s="1"/>
  <c r="G3053" i="1"/>
  <c r="H3053" i="1" s="1"/>
  <c r="G3052" i="1"/>
  <c r="H3052" i="1" s="1"/>
  <c r="G3051" i="1"/>
  <c r="H3051" i="1" s="1"/>
  <c r="G3050" i="1"/>
  <c r="H3050" i="1" s="1"/>
  <c r="G3049" i="1"/>
  <c r="H3049" i="1" s="1"/>
  <c r="G3048" i="1"/>
  <c r="H3048" i="1" s="1"/>
  <c r="G3047" i="1"/>
  <c r="H3047" i="1" s="1"/>
  <c r="G3046" i="1"/>
  <c r="H3046" i="1" s="1"/>
  <c r="G3045" i="1"/>
  <c r="H3045" i="1" s="1"/>
  <c r="G3044" i="1"/>
  <c r="H3044" i="1" s="1"/>
  <c r="G3043" i="1"/>
  <c r="H3043" i="1" s="1"/>
  <c r="G3042" i="1"/>
  <c r="H3042" i="1" s="1"/>
  <c r="G3041" i="1"/>
  <c r="H3041" i="1" s="1"/>
  <c r="G3040" i="1"/>
  <c r="H3040" i="1" s="1"/>
  <c r="G3039" i="1"/>
  <c r="H3039" i="1" s="1"/>
  <c r="G3037" i="1"/>
  <c r="H3037" i="1" s="1"/>
  <c r="G3036" i="1"/>
  <c r="H3036" i="1" s="1"/>
  <c r="G3035" i="1"/>
  <c r="H3035" i="1" s="1"/>
  <c r="G3034" i="1"/>
  <c r="H3034" i="1" s="1"/>
  <c r="G3033" i="1"/>
  <c r="H3033" i="1" s="1"/>
  <c r="G3032" i="1"/>
  <c r="H3032" i="1" s="1"/>
  <c r="G3031" i="1"/>
  <c r="H3031" i="1" s="1"/>
  <c r="G3030" i="1"/>
  <c r="H3030" i="1" s="1"/>
  <c r="G3029" i="1"/>
  <c r="H3029" i="1" s="1"/>
  <c r="G3028" i="1"/>
  <c r="H3028" i="1" s="1"/>
  <c r="G3027" i="1"/>
  <c r="H3027" i="1" s="1"/>
  <c r="G3026" i="1"/>
  <c r="H3026" i="1" s="1"/>
  <c r="G3025" i="1"/>
  <c r="H3025" i="1" s="1"/>
  <c r="G3024" i="1"/>
  <c r="H3024" i="1" s="1"/>
  <c r="G3023" i="1"/>
  <c r="H3023" i="1" s="1"/>
  <c r="G3022" i="1"/>
  <c r="H3022" i="1" s="1"/>
  <c r="G3021" i="1"/>
  <c r="H3021" i="1" s="1"/>
  <c r="G3020" i="1"/>
  <c r="H3020" i="1" s="1"/>
  <c r="G3019" i="1"/>
  <c r="H3019" i="1" s="1"/>
  <c r="G3018" i="1"/>
  <c r="H3018" i="1" s="1"/>
  <c r="G3016" i="1"/>
  <c r="H3016" i="1" s="1"/>
  <c r="G3015" i="1"/>
  <c r="H3015" i="1" s="1"/>
  <c r="G3014" i="1"/>
  <c r="H3014" i="1" s="1"/>
  <c r="G3013" i="1"/>
  <c r="H3013" i="1" s="1"/>
  <c r="G3012" i="1"/>
  <c r="H3012" i="1" s="1"/>
  <c r="G3011" i="1"/>
  <c r="H3011" i="1" s="1"/>
  <c r="G3010" i="1"/>
  <c r="H3010" i="1" s="1"/>
  <c r="G3009" i="1"/>
  <c r="H3009" i="1" s="1"/>
  <c r="G3008" i="1"/>
  <c r="H3008" i="1" s="1"/>
  <c r="G3007" i="1"/>
  <c r="H3007" i="1" s="1"/>
  <c r="G3006" i="1"/>
  <c r="H3006" i="1" s="1"/>
  <c r="G3005" i="1"/>
  <c r="H3005" i="1" s="1"/>
  <c r="G3004" i="1"/>
  <c r="H3004" i="1" s="1"/>
  <c r="G3003" i="1"/>
  <c r="H3003" i="1" s="1"/>
  <c r="G3002" i="1"/>
  <c r="H3002" i="1" s="1"/>
  <c r="G3001" i="1"/>
  <c r="H3001" i="1" s="1"/>
  <c r="G3000" i="1"/>
  <c r="H3000" i="1" s="1"/>
  <c r="G2999" i="1"/>
  <c r="H2999" i="1" s="1"/>
  <c r="G2998" i="1"/>
  <c r="H2998" i="1" s="1"/>
  <c r="G2997" i="1"/>
  <c r="H2997" i="1" s="1"/>
  <c r="G2996" i="1"/>
  <c r="H2996" i="1" s="1"/>
  <c r="G2995" i="1"/>
  <c r="H2995" i="1" s="1"/>
  <c r="G2994" i="1"/>
  <c r="H2994" i="1" s="1"/>
  <c r="G2993" i="1"/>
  <c r="H2993" i="1" s="1"/>
  <c r="G2992" i="1"/>
  <c r="H2992" i="1" s="1"/>
  <c r="G2991" i="1"/>
  <c r="H2991" i="1" s="1"/>
  <c r="G2990" i="1"/>
  <c r="H2990" i="1" s="1"/>
  <c r="G2989" i="1"/>
  <c r="H2989" i="1" s="1"/>
  <c r="G2988" i="1"/>
  <c r="H2988" i="1" s="1"/>
  <c r="G2987" i="1"/>
  <c r="H2987" i="1" s="1"/>
  <c r="G2984" i="1"/>
  <c r="H2984" i="1" s="1"/>
  <c r="G2983" i="1"/>
  <c r="H2983" i="1" s="1"/>
  <c r="G2982" i="1"/>
  <c r="H2982" i="1" s="1"/>
  <c r="G2981" i="1"/>
  <c r="H2981" i="1" s="1"/>
  <c r="G2980" i="1"/>
  <c r="H2980" i="1" s="1"/>
  <c r="G2979" i="1"/>
  <c r="H2979" i="1" s="1"/>
  <c r="G2978" i="1"/>
  <c r="H2978" i="1" s="1"/>
  <c r="G2977" i="1"/>
  <c r="H2977" i="1" s="1"/>
  <c r="G2976" i="1"/>
  <c r="H2976" i="1" s="1"/>
  <c r="G2975" i="1"/>
  <c r="H2975" i="1" s="1"/>
  <c r="G2974" i="1"/>
  <c r="H2974" i="1" s="1"/>
  <c r="G2973" i="1"/>
  <c r="H2973" i="1" s="1"/>
  <c r="G2972" i="1"/>
  <c r="H2972" i="1" s="1"/>
  <c r="G2971" i="1"/>
  <c r="H2971" i="1" s="1"/>
  <c r="G2970" i="1"/>
  <c r="H2970" i="1" s="1"/>
  <c r="G2969" i="1"/>
  <c r="H2969" i="1" s="1"/>
  <c r="G2968" i="1"/>
  <c r="H2968" i="1" s="1"/>
  <c r="G2966" i="1"/>
  <c r="H2966" i="1" s="1"/>
  <c r="G2965" i="1"/>
  <c r="H2965" i="1" s="1"/>
  <c r="G2964" i="1"/>
  <c r="H2964" i="1" s="1"/>
  <c r="G2963" i="1"/>
  <c r="H2963" i="1" s="1"/>
  <c r="G2962" i="1"/>
  <c r="H2962" i="1" s="1"/>
  <c r="G2961" i="1"/>
  <c r="H2961" i="1" s="1"/>
  <c r="G2960" i="1"/>
  <c r="H2960" i="1" s="1"/>
  <c r="G2959" i="1"/>
  <c r="H2959" i="1" s="1"/>
  <c r="G2958" i="1"/>
  <c r="H2958" i="1" s="1"/>
  <c r="G2957" i="1"/>
  <c r="H2957" i="1" s="1"/>
  <c r="G2956" i="1"/>
  <c r="H2956" i="1" s="1"/>
  <c r="G2955" i="1"/>
  <c r="H2955" i="1" s="1"/>
  <c r="G2954" i="1"/>
  <c r="H2954" i="1" s="1"/>
  <c r="G2953" i="1"/>
  <c r="H2953" i="1" s="1"/>
  <c r="G2952" i="1"/>
  <c r="H2952" i="1" s="1"/>
  <c r="G2951" i="1"/>
  <c r="H2951" i="1" s="1"/>
  <c r="G2950" i="1"/>
  <c r="H2950" i="1" s="1"/>
  <c r="G2949" i="1"/>
  <c r="H2949" i="1" s="1"/>
  <c r="G2948" i="1"/>
  <c r="H2948" i="1" s="1"/>
  <c r="G2946" i="1"/>
  <c r="H2946" i="1" s="1"/>
  <c r="G2945" i="1"/>
  <c r="H2945" i="1" s="1"/>
  <c r="G2944" i="1"/>
  <c r="H2944" i="1" s="1"/>
  <c r="G2943" i="1"/>
  <c r="H2943" i="1" s="1"/>
  <c r="G2942" i="1"/>
  <c r="H2942" i="1" s="1"/>
  <c r="G2941" i="1"/>
  <c r="H2941" i="1" s="1"/>
  <c r="G2940" i="1"/>
  <c r="H2940" i="1" s="1"/>
  <c r="G2939" i="1"/>
  <c r="H2939" i="1" s="1"/>
  <c r="G2938" i="1"/>
  <c r="H2938" i="1" s="1"/>
  <c r="G2937" i="1"/>
  <c r="H2937" i="1" s="1"/>
  <c r="G2936" i="1"/>
  <c r="H2936" i="1" s="1"/>
  <c r="G2935" i="1"/>
  <c r="H2935" i="1" s="1"/>
  <c r="G2934" i="1"/>
  <c r="H2934" i="1" s="1"/>
  <c r="G2933" i="1"/>
  <c r="H2933" i="1" s="1"/>
  <c r="G2932" i="1"/>
  <c r="H2932" i="1" s="1"/>
  <c r="G2931" i="1"/>
  <c r="H2931" i="1" s="1"/>
  <c r="G2929" i="1"/>
  <c r="H2929" i="1" s="1"/>
  <c r="G2928" i="1"/>
  <c r="H2928" i="1" s="1"/>
  <c r="G2927" i="1"/>
  <c r="H2927" i="1" s="1"/>
  <c r="G2926" i="1"/>
  <c r="H2926" i="1" s="1"/>
  <c r="G2925" i="1"/>
  <c r="H2925" i="1" s="1"/>
  <c r="G2924" i="1"/>
  <c r="H2924" i="1" s="1"/>
  <c r="G2923" i="1"/>
  <c r="H2923" i="1" s="1"/>
  <c r="G2922" i="1"/>
  <c r="H2922" i="1" s="1"/>
  <c r="G2921" i="1"/>
  <c r="H2921" i="1" s="1"/>
  <c r="G2920" i="1"/>
  <c r="H2920" i="1" s="1"/>
  <c r="G2919" i="1"/>
  <c r="H2919" i="1" s="1"/>
  <c r="G2918" i="1"/>
  <c r="H2918" i="1" s="1"/>
  <c r="G2917" i="1"/>
  <c r="H2917" i="1" s="1"/>
  <c r="G2916" i="1"/>
  <c r="H2916" i="1" s="1"/>
  <c r="G2915" i="1"/>
  <c r="H2915" i="1" s="1"/>
  <c r="G2914" i="1"/>
  <c r="H2914" i="1" s="1"/>
  <c r="G2913" i="1"/>
  <c r="H2913" i="1" s="1"/>
  <c r="G2912" i="1"/>
  <c r="H2912" i="1" s="1"/>
  <c r="G2911" i="1"/>
  <c r="H2911" i="1" s="1"/>
  <c r="G2910" i="1"/>
  <c r="H2910" i="1" s="1"/>
  <c r="G2909" i="1"/>
  <c r="H2909" i="1" s="1"/>
  <c r="G2908" i="1"/>
  <c r="H2908" i="1" s="1"/>
  <c r="G2907" i="1"/>
  <c r="H2907" i="1" s="1"/>
  <c r="G2906" i="1"/>
  <c r="H2906" i="1" s="1"/>
  <c r="G2905" i="1"/>
  <c r="H2905" i="1" s="1"/>
  <c r="G2903" i="1"/>
  <c r="H2903" i="1" s="1"/>
  <c r="G2902" i="1"/>
  <c r="H2902" i="1" s="1"/>
  <c r="G2901" i="1"/>
  <c r="H2901" i="1" s="1"/>
  <c r="G2900" i="1"/>
  <c r="H2900" i="1" s="1"/>
  <c r="G2899" i="1"/>
  <c r="H2899" i="1" s="1"/>
  <c r="G2898" i="1"/>
  <c r="H2898" i="1" s="1"/>
  <c r="G2897" i="1"/>
  <c r="H2897" i="1" s="1"/>
  <c r="G2896" i="1"/>
  <c r="H2896" i="1" s="1"/>
  <c r="G2895" i="1"/>
  <c r="H2895" i="1" s="1"/>
  <c r="G2894" i="1"/>
  <c r="H2894" i="1" s="1"/>
  <c r="G2893" i="1"/>
  <c r="H2893" i="1" s="1"/>
  <c r="G2892" i="1"/>
  <c r="H2892" i="1" s="1"/>
  <c r="G2891" i="1"/>
  <c r="H2891" i="1" s="1"/>
  <c r="G2890" i="1"/>
  <c r="H2890" i="1" s="1"/>
  <c r="G2889" i="1"/>
  <c r="H2889" i="1" s="1"/>
  <c r="G2888" i="1"/>
  <c r="H2888" i="1" s="1"/>
  <c r="G2887" i="1"/>
  <c r="H2887" i="1" s="1"/>
  <c r="G2886" i="1"/>
  <c r="H2886" i="1" s="1"/>
  <c r="G2885" i="1"/>
  <c r="H2885" i="1" s="1"/>
  <c r="G2884" i="1"/>
  <c r="H2884" i="1" s="1"/>
  <c r="G2883" i="1"/>
  <c r="H2883" i="1" s="1"/>
  <c r="G2882" i="1"/>
  <c r="H2882" i="1" s="1"/>
  <c r="G2881" i="1"/>
  <c r="H2881" i="1" s="1"/>
  <c r="G2880" i="1"/>
  <c r="H2880" i="1" s="1"/>
  <c r="G2879" i="1"/>
  <c r="H2879" i="1" s="1"/>
  <c r="G2878" i="1"/>
  <c r="H2878" i="1" s="1"/>
  <c r="G2877" i="1"/>
  <c r="H2877" i="1" s="1"/>
  <c r="G2876" i="1"/>
  <c r="H2876" i="1" s="1"/>
  <c r="G2875" i="1"/>
  <c r="H2875" i="1" s="1"/>
  <c r="G2874" i="1"/>
  <c r="H2874" i="1" s="1"/>
  <c r="G2873" i="1"/>
  <c r="H2873" i="1" s="1"/>
  <c r="G2872" i="1"/>
  <c r="H2872" i="1" s="1"/>
  <c r="G2870" i="1"/>
  <c r="H2870" i="1" s="1"/>
  <c r="G2869" i="1"/>
  <c r="H2869" i="1" s="1"/>
  <c r="G2868" i="1"/>
  <c r="H2868" i="1" s="1"/>
  <c r="G2867" i="1"/>
  <c r="H2867" i="1" s="1"/>
  <c r="G2866" i="1"/>
  <c r="H2866" i="1" s="1"/>
  <c r="G2865" i="1"/>
  <c r="H2865" i="1" s="1"/>
  <c r="G2864" i="1"/>
  <c r="H2864" i="1" s="1"/>
  <c r="G2863" i="1"/>
  <c r="H2863" i="1" s="1"/>
  <c r="G2862" i="1"/>
  <c r="H2862" i="1" s="1"/>
  <c r="G2861" i="1"/>
  <c r="H2861" i="1" s="1"/>
  <c r="G2860" i="1"/>
  <c r="H2860" i="1" s="1"/>
  <c r="G2859" i="1"/>
  <c r="H2859" i="1" s="1"/>
  <c r="G2858" i="1"/>
  <c r="H2858" i="1" s="1"/>
  <c r="G2857" i="1"/>
  <c r="H2857" i="1" s="1"/>
  <c r="G2856" i="1"/>
  <c r="H2856" i="1" s="1"/>
  <c r="G2855" i="1"/>
  <c r="H2855" i="1" s="1"/>
  <c r="G2854" i="1"/>
  <c r="H2854" i="1" s="1"/>
  <c r="G2853" i="1"/>
  <c r="H2853" i="1" s="1"/>
  <c r="G2852" i="1"/>
  <c r="H2852" i="1" s="1"/>
  <c r="G2851" i="1"/>
  <c r="H2851" i="1" s="1"/>
  <c r="G2850" i="1"/>
  <c r="H2850" i="1" s="1"/>
  <c r="G2849" i="1"/>
  <c r="H2849" i="1" s="1"/>
  <c r="G2848" i="1"/>
  <c r="H2848" i="1" s="1"/>
  <c r="G2847" i="1"/>
  <c r="H2847" i="1" s="1"/>
  <c r="G2846" i="1"/>
  <c r="H2846" i="1" s="1"/>
  <c r="G2844" i="1"/>
  <c r="H2844" i="1" s="1"/>
  <c r="G2843" i="1"/>
  <c r="H2843" i="1" s="1"/>
  <c r="G2842" i="1"/>
  <c r="H2842" i="1" s="1"/>
  <c r="G2841" i="1"/>
  <c r="H2841" i="1" s="1"/>
  <c r="G2840" i="1"/>
  <c r="H2840" i="1" s="1"/>
  <c r="G2839" i="1"/>
  <c r="H2839" i="1" s="1"/>
  <c r="G2838" i="1"/>
  <c r="H2838" i="1" s="1"/>
  <c r="G2837" i="1"/>
  <c r="H2837" i="1" s="1"/>
  <c r="G2836" i="1"/>
  <c r="H2836" i="1" s="1"/>
  <c r="G2835" i="1"/>
  <c r="H2835" i="1" s="1"/>
  <c r="G2834" i="1"/>
  <c r="H2834" i="1" s="1"/>
  <c r="G2833" i="1"/>
  <c r="H2833" i="1" s="1"/>
  <c r="G2832" i="1"/>
  <c r="H2832" i="1" s="1"/>
  <c r="G2831" i="1"/>
  <c r="H2831" i="1" s="1"/>
  <c r="G2830" i="1"/>
  <c r="H2830" i="1" s="1"/>
  <c r="G2829" i="1"/>
  <c r="H2829" i="1" s="1"/>
  <c r="G2828" i="1"/>
  <c r="H2828" i="1" s="1"/>
  <c r="G2827" i="1"/>
  <c r="H2827" i="1" s="1"/>
  <c r="G2826" i="1"/>
  <c r="H2826" i="1" s="1"/>
  <c r="G2825" i="1"/>
  <c r="H2825" i="1" s="1"/>
  <c r="G2824" i="1"/>
  <c r="H2824" i="1" s="1"/>
  <c r="G2823" i="1"/>
  <c r="H2823" i="1" s="1"/>
  <c r="G2822" i="1"/>
  <c r="H2822" i="1" s="1"/>
  <c r="G2821" i="1"/>
  <c r="H2821" i="1" s="1"/>
  <c r="G2819" i="1"/>
  <c r="H2819" i="1" s="1"/>
  <c r="G2818" i="1"/>
  <c r="H2818" i="1" s="1"/>
  <c r="G2817" i="1"/>
  <c r="H2817" i="1" s="1"/>
  <c r="G2816" i="1"/>
  <c r="H2816" i="1" s="1"/>
  <c r="G2815" i="1"/>
  <c r="H2815" i="1" s="1"/>
  <c r="G2814" i="1"/>
  <c r="H2814" i="1" s="1"/>
  <c r="G2813" i="1"/>
  <c r="H2813" i="1" s="1"/>
  <c r="G2812" i="1"/>
  <c r="H2812" i="1" s="1"/>
  <c r="G2811" i="1"/>
  <c r="H2811" i="1" s="1"/>
  <c r="G2810" i="1"/>
  <c r="H2810" i="1" s="1"/>
  <c r="G2809" i="1"/>
  <c r="H2809" i="1" s="1"/>
  <c r="G2808" i="1"/>
  <c r="H2808" i="1" s="1"/>
  <c r="G2807" i="1"/>
  <c r="H2807" i="1" s="1"/>
  <c r="G2806" i="1"/>
  <c r="H2806" i="1" s="1"/>
  <c r="G2805" i="1"/>
  <c r="H2805" i="1" s="1"/>
  <c r="G2804" i="1"/>
  <c r="H2804" i="1" s="1"/>
  <c r="G2803" i="1"/>
  <c r="H2803" i="1" s="1"/>
  <c r="G2802" i="1"/>
  <c r="H2802" i="1" s="1"/>
  <c r="G2800" i="1"/>
  <c r="H2800" i="1" s="1"/>
  <c r="G2799" i="1"/>
  <c r="H2799" i="1" s="1"/>
  <c r="G2798" i="1"/>
  <c r="H2798" i="1" s="1"/>
  <c r="G2797" i="1"/>
  <c r="H2797" i="1" s="1"/>
  <c r="G2796" i="1"/>
  <c r="H2796" i="1" s="1"/>
  <c r="G2795" i="1"/>
  <c r="H2795" i="1" s="1"/>
  <c r="G2794" i="1"/>
  <c r="H2794" i="1" s="1"/>
  <c r="G2793" i="1"/>
  <c r="H2793" i="1" s="1"/>
  <c r="G2792" i="1"/>
  <c r="H2792" i="1" s="1"/>
  <c r="G2791" i="1"/>
  <c r="H2791" i="1" s="1"/>
  <c r="G2790" i="1"/>
  <c r="H2790" i="1" s="1"/>
  <c r="G2789" i="1"/>
  <c r="H2789" i="1" s="1"/>
  <c r="G2788" i="1"/>
  <c r="H2788" i="1" s="1"/>
  <c r="G2787" i="1"/>
  <c r="H2787" i="1" s="1"/>
  <c r="G2786" i="1"/>
  <c r="H2786" i="1" s="1"/>
  <c r="G2785" i="1"/>
  <c r="H2785" i="1" s="1"/>
  <c r="G2784" i="1"/>
  <c r="H2784" i="1" s="1"/>
  <c r="G2783" i="1"/>
  <c r="H2783" i="1" s="1"/>
  <c r="G2782" i="1"/>
  <c r="H2782" i="1" s="1"/>
  <c r="G2781" i="1"/>
  <c r="H2781" i="1" s="1"/>
  <c r="G2780" i="1"/>
  <c r="H2780" i="1" s="1"/>
  <c r="G2779" i="1"/>
  <c r="H2779" i="1" s="1"/>
  <c r="G2778" i="1"/>
  <c r="H2778" i="1" s="1"/>
  <c r="G2777" i="1"/>
  <c r="H2777" i="1" s="1"/>
  <c r="G2776" i="1"/>
  <c r="H2776" i="1" s="1"/>
  <c r="G2775" i="1"/>
  <c r="H2775" i="1" s="1"/>
  <c r="G2774" i="1"/>
  <c r="H2774" i="1" s="1"/>
  <c r="G2773" i="1"/>
  <c r="H2773" i="1" s="1"/>
  <c r="G2772" i="1"/>
  <c r="H2772" i="1" s="1"/>
  <c r="G2771" i="1"/>
  <c r="H2771" i="1" s="1"/>
  <c r="G2770" i="1"/>
  <c r="H2770" i="1" s="1"/>
  <c r="G2769" i="1"/>
  <c r="H2769" i="1" s="1"/>
  <c r="G2768" i="1"/>
  <c r="H2768" i="1" s="1"/>
  <c r="G2767" i="1"/>
  <c r="H2767" i="1" s="1"/>
  <c r="G2766" i="1"/>
  <c r="H2766" i="1" s="1"/>
  <c r="G2765" i="1"/>
  <c r="H2765" i="1" s="1"/>
  <c r="G2764" i="1"/>
  <c r="H2764" i="1" s="1"/>
  <c r="G2762" i="1"/>
  <c r="H2762" i="1" s="1"/>
  <c r="G2761" i="1"/>
  <c r="H2761" i="1" s="1"/>
  <c r="G2760" i="1"/>
  <c r="H2760" i="1" s="1"/>
  <c r="G2759" i="1"/>
  <c r="H2759" i="1" s="1"/>
  <c r="G2758" i="1"/>
  <c r="H2758" i="1" s="1"/>
  <c r="G2757" i="1"/>
  <c r="H2757" i="1" s="1"/>
  <c r="G2756" i="1"/>
  <c r="H2756" i="1" s="1"/>
  <c r="G2755" i="1"/>
  <c r="H2755" i="1" s="1"/>
  <c r="G2754" i="1"/>
  <c r="H2754" i="1" s="1"/>
  <c r="G2753" i="1"/>
  <c r="H2753" i="1" s="1"/>
  <c r="G2752" i="1"/>
  <c r="H2752" i="1" s="1"/>
  <c r="G2751" i="1"/>
  <c r="H2751" i="1" s="1"/>
  <c r="G2750" i="1"/>
  <c r="H2750" i="1" s="1"/>
  <c r="G2749" i="1"/>
  <c r="H2749" i="1" s="1"/>
  <c r="G2747" i="1"/>
  <c r="H2747" i="1" s="1"/>
  <c r="G2746" i="1"/>
  <c r="H2746" i="1" s="1"/>
  <c r="G2745" i="1"/>
  <c r="H2745" i="1" s="1"/>
  <c r="G2744" i="1"/>
  <c r="H2744" i="1" s="1"/>
  <c r="G2743" i="1"/>
  <c r="H2743" i="1" s="1"/>
  <c r="G2742" i="1"/>
  <c r="H2742" i="1" s="1"/>
  <c r="G2741" i="1"/>
  <c r="H2741" i="1" s="1"/>
  <c r="G2740" i="1"/>
  <c r="H2740" i="1" s="1"/>
  <c r="G2739" i="1"/>
  <c r="H2739" i="1" s="1"/>
  <c r="G2738" i="1"/>
  <c r="H2738" i="1" s="1"/>
  <c r="G2737" i="1"/>
  <c r="H2737" i="1" s="1"/>
  <c r="G2736" i="1"/>
  <c r="H2736" i="1" s="1"/>
  <c r="G2735" i="1"/>
  <c r="H2735" i="1" s="1"/>
  <c r="G2734" i="1"/>
  <c r="H2734" i="1" s="1"/>
  <c r="G2733" i="1"/>
  <c r="H2733" i="1" s="1"/>
  <c r="G2732" i="1"/>
  <c r="H2732" i="1" s="1"/>
  <c r="G2731" i="1"/>
  <c r="H2731" i="1" s="1"/>
  <c r="G2730" i="1"/>
  <c r="H2730" i="1" s="1"/>
  <c r="G2729" i="1"/>
  <c r="H2729" i="1" s="1"/>
  <c r="G2728" i="1"/>
  <c r="H2728" i="1" s="1"/>
  <c r="G2727" i="1"/>
  <c r="H2727" i="1" s="1"/>
  <c r="G2726" i="1"/>
  <c r="H2726" i="1" s="1"/>
  <c r="G2725" i="1"/>
  <c r="H2725" i="1" s="1"/>
  <c r="G2724" i="1"/>
  <c r="H2724" i="1" s="1"/>
  <c r="G2723" i="1"/>
  <c r="H2723" i="1" s="1"/>
  <c r="G2722" i="1"/>
  <c r="H2722" i="1" s="1"/>
  <c r="G2721" i="1"/>
  <c r="H2721" i="1" s="1"/>
  <c r="G2720" i="1"/>
  <c r="H2720" i="1" s="1"/>
  <c r="G2719" i="1"/>
  <c r="H2719" i="1" s="1"/>
  <c r="G2718" i="1"/>
  <c r="H2718" i="1" s="1"/>
  <c r="G2717" i="1"/>
  <c r="H2717" i="1" s="1"/>
  <c r="G2716" i="1"/>
  <c r="H2716" i="1" s="1"/>
  <c r="G2715" i="1"/>
  <c r="H2715" i="1" s="1"/>
  <c r="G2714" i="1"/>
  <c r="H2714" i="1" s="1"/>
  <c r="G2713" i="1"/>
  <c r="H2713" i="1" s="1"/>
  <c r="G2712" i="1"/>
  <c r="H2712" i="1" s="1"/>
  <c r="G2711" i="1"/>
  <c r="H2711" i="1" s="1"/>
  <c r="G2710" i="1"/>
  <c r="H2710" i="1" s="1"/>
  <c r="G2709" i="1"/>
  <c r="H2709" i="1" s="1"/>
  <c r="G2706" i="1"/>
  <c r="H2706" i="1" s="1"/>
  <c r="G2705" i="1"/>
  <c r="H2705" i="1" s="1"/>
  <c r="G2704" i="1"/>
  <c r="H2704" i="1" s="1"/>
  <c r="G2702" i="1"/>
  <c r="H2702" i="1" s="1"/>
  <c r="G2701" i="1"/>
  <c r="H2701" i="1" s="1"/>
  <c r="G2700" i="1"/>
  <c r="H2700" i="1" s="1"/>
  <c r="G2699" i="1"/>
  <c r="H2699" i="1" s="1"/>
  <c r="G2698" i="1"/>
  <c r="H2698" i="1" s="1"/>
  <c r="G2697" i="1"/>
  <c r="H2697" i="1" s="1"/>
  <c r="G2696" i="1"/>
  <c r="H2696" i="1" s="1"/>
  <c r="G2695" i="1"/>
  <c r="H2695" i="1" s="1"/>
  <c r="G2694" i="1"/>
  <c r="H2694" i="1" s="1"/>
  <c r="G2693" i="1"/>
  <c r="H2693" i="1" s="1"/>
  <c r="G2692" i="1"/>
  <c r="H2692" i="1" s="1"/>
  <c r="G2691" i="1"/>
  <c r="H2691" i="1" s="1"/>
  <c r="G2690" i="1"/>
  <c r="H2690" i="1" s="1"/>
  <c r="G2689" i="1"/>
  <c r="H2689" i="1" s="1"/>
  <c r="G2688" i="1"/>
  <c r="H2688" i="1" s="1"/>
  <c r="G2687" i="1"/>
  <c r="H2687" i="1" s="1"/>
  <c r="G2686" i="1"/>
  <c r="H2686" i="1" s="1"/>
  <c r="G2685" i="1"/>
  <c r="H2685" i="1" s="1"/>
  <c r="G2684" i="1"/>
  <c r="H2684" i="1" s="1"/>
  <c r="G2683" i="1"/>
  <c r="H2683" i="1" s="1"/>
  <c r="G2682" i="1"/>
  <c r="H2682" i="1" s="1"/>
  <c r="G2681" i="1"/>
  <c r="H2681" i="1" s="1"/>
  <c r="G2680" i="1"/>
  <c r="H2680" i="1" s="1"/>
  <c r="G2678" i="1"/>
  <c r="H2678" i="1" s="1"/>
  <c r="G2677" i="1"/>
  <c r="H2677" i="1" s="1"/>
  <c r="G2676" i="1"/>
  <c r="H2676" i="1" s="1"/>
  <c r="G2675" i="1"/>
  <c r="H2675" i="1" s="1"/>
  <c r="G2674" i="1"/>
  <c r="H2674" i="1" s="1"/>
  <c r="G2673" i="1"/>
  <c r="H2673" i="1" s="1"/>
  <c r="G2672" i="1"/>
  <c r="H2672" i="1" s="1"/>
  <c r="G2671" i="1"/>
  <c r="H2671" i="1" s="1"/>
  <c r="G2670" i="1"/>
  <c r="H2670" i="1" s="1"/>
  <c r="G2669" i="1"/>
  <c r="H2669" i="1" s="1"/>
  <c r="G2668" i="1"/>
  <c r="H2668" i="1" s="1"/>
  <c r="G2667" i="1"/>
  <c r="H2667" i="1" s="1"/>
  <c r="G2666" i="1"/>
  <c r="H2666" i="1" s="1"/>
  <c r="G2665" i="1"/>
  <c r="H2665" i="1" s="1"/>
  <c r="G2664" i="1"/>
  <c r="H2664" i="1" s="1"/>
  <c r="G2663" i="1"/>
  <c r="H2663" i="1" s="1"/>
  <c r="G2662" i="1"/>
  <c r="H2662" i="1" s="1"/>
  <c r="G2661" i="1"/>
  <c r="H2661" i="1" s="1"/>
  <c r="G2660" i="1"/>
  <c r="H2660" i="1" s="1"/>
  <c r="G2659" i="1"/>
  <c r="H2659" i="1" s="1"/>
  <c r="G2658" i="1"/>
  <c r="H2658" i="1" s="1"/>
  <c r="G2657" i="1"/>
  <c r="H2657" i="1" s="1"/>
  <c r="G2656" i="1"/>
  <c r="H2656" i="1" s="1"/>
  <c r="G2655" i="1"/>
  <c r="H2655" i="1" s="1"/>
  <c r="G2654" i="1"/>
  <c r="H2654" i="1" s="1"/>
  <c r="G2653" i="1"/>
  <c r="H2653" i="1" s="1"/>
  <c r="G2652" i="1"/>
  <c r="H2652" i="1" s="1"/>
  <c r="G2651" i="1"/>
  <c r="H2651" i="1" s="1"/>
  <c r="G2650" i="1"/>
  <c r="H2650" i="1" s="1"/>
  <c r="G2649" i="1"/>
  <c r="H2649" i="1" s="1"/>
  <c r="G2648" i="1"/>
  <c r="H2648" i="1" s="1"/>
  <c r="G2647" i="1"/>
  <c r="H2647" i="1" s="1"/>
  <c r="G2646" i="1"/>
  <c r="H2646" i="1" s="1"/>
  <c r="G2645" i="1"/>
  <c r="H2645" i="1" s="1"/>
  <c r="G2644" i="1"/>
  <c r="H2644" i="1" s="1"/>
  <c r="G2643" i="1"/>
  <c r="H2643" i="1" s="1"/>
  <c r="G2642" i="1"/>
  <c r="H2642" i="1" s="1"/>
  <c r="G2641" i="1"/>
  <c r="H2641" i="1" s="1"/>
  <c r="G2640" i="1"/>
  <c r="H2640" i="1" s="1"/>
  <c r="G2639" i="1"/>
  <c r="H2639" i="1" s="1"/>
  <c r="G2637" i="1"/>
  <c r="H2637" i="1" s="1"/>
  <c r="G2636" i="1"/>
  <c r="H2636" i="1" s="1"/>
  <c r="G2635" i="1"/>
  <c r="H2635" i="1" s="1"/>
  <c r="G2634" i="1"/>
  <c r="H2634" i="1" s="1"/>
  <c r="G2633" i="1"/>
  <c r="H2633" i="1" s="1"/>
  <c r="G2632" i="1"/>
  <c r="H2632" i="1" s="1"/>
  <c r="G2631" i="1"/>
  <c r="H2631" i="1" s="1"/>
  <c r="G2630" i="1"/>
  <c r="H2630" i="1" s="1"/>
  <c r="G2629" i="1"/>
  <c r="H2629" i="1" s="1"/>
  <c r="G2628" i="1"/>
  <c r="H2628" i="1" s="1"/>
  <c r="G2627" i="1"/>
  <c r="H2627" i="1" s="1"/>
  <c r="G2626" i="1"/>
  <c r="H2626" i="1" s="1"/>
  <c r="G2625" i="1"/>
  <c r="H2625" i="1" s="1"/>
  <c r="G2624" i="1"/>
  <c r="H2624" i="1" s="1"/>
  <c r="G2623" i="1"/>
  <c r="H2623" i="1" s="1"/>
  <c r="G2622" i="1"/>
  <c r="H2622" i="1" s="1"/>
  <c r="G2621" i="1"/>
  <c r="H2621" i="1" s="1"/>
  <c r="G2620" i="1"/>
  <c r="H2620" i="1" s="1"/>
  <c r="G2618" i="1"/>
  <c r="H2618" i="1" s="1"/>
  <c r="G2617" i="1"/>
  <c r="H2617" i="1" s="1"/>
  <c r="G2616" i="1"/>
  <c r="H2616" i="1" s="1"/>
  <c r="G2615" i="1"/>
  <c r="H2615" i="1" s="1"/>
  <c r="G2614" i="1"/>
  <c r="H2614" i="1" s="1"/>
  <c r="G2613" i="1"/>
  <c r="H2613" i="1" s="1"/>
  <c r="G2612" i="1"/>
  <c r="H2612" i="1" s="1"/>
  <c r="G2611" i="1"/>
  <c r="H2611" i="1" s="1"/>
  <c r="G2610" i="1"/>
  <c r="H2610" i="1" s="1"/>
  <c r="G2609" i="1"/>
  <c r="H2609" i="1" s="1"/>
  <c r="G2608" i="1"/>
  <c r="H2608" i="1" s="1"/>
  <c r="G2606" i="1"/>
  <c r="H2606" i="1" s="1"/>
  <c r="G2605" i="1"/>
  <c r="H2605" i="1" s="1"/>
  <c r="G2604" i="1"/>
  <c r="H2604" i="1" s="1"/>
  <c r="G2603" i="1"/>
  <c r="H2603" i="1" s="1"/>
  <c r="G2602" i="1"/>
  <c r="H2602" i="1" s="1"/>
  <c r="G2601" i="1"/>
  <c r="H2601" i="1" s="1"/>
  <c r="G2600" i="1"/>
  <c r="H2600" i="1" s="1"/>
  <c r="G2599" i="1"/>
  <c r="H2599" i="1" s="1"/>
  <c r="G2598" i="1"/>
  <c r="H2598" i="1" s="1"/>
  <c r="G2597" i="1"/>
  <c r="H2597" i="1" s="1"/>
  <c r="G2596" i="1"/>
  <c r="H2596" i="1" s="1"/>
  <c r="G2595" i="1"/>
  <c r="H2595" i="1" s="1"/>
  <c r="G2594" i="1"/>
  <c r="H2594" i="1" s="1"/>
  <c r="G2593" i="1"/>
  <c r="H2593" i="1" s="1"/>
  <c r="G2592" i="1"/>
  <c r="H2592" i="1" s="1"/>
  <c r="G2591" i="1"/>
  <c r="H2591" i="1" s="1"/>
  <c r="G2589" i="1"/>
  <c r="H2589" i="1" s="1"/>
  <c r="G2588" i="1"/>
  <c r="H2588" i="1" s="1"/>
  <c r="G2587" i="1"/>
  <c r="H2587" i="1" s="1"/>
  <c r="G2586" i="1"/>
  <c r="H2586" i="1" s="1"/>
  <c r="G2585" i="1"/>
  <c r="H2585" i="1" s="1"/>
  <c r="G2584" i="1"/>
  <c r="H2584" i="1" s="1"/>
  <c r="G2583" i="1"/>
  <c r="H2583" i="1" s="1"/>
  <c r="G2582" i="1"/>
  <c r="H2582" i="1" s="1"/>
  <c r="G2581" i="1"/>
  <c r="H2581" i="1" s="1"/>
  <c r="G2580" i="1"/>
  <c r="H2580" i="1" s="1"/>
  <c r="G2579" i="1"/>
  <c r="H2579" i="1" s="1"/>
  <c r="G2578" i="1"/>
  <c r="H2578" i="1" s="1"/>
  <c r="G2577" i="1"/>
  <c r="H2577" i="1" s="1"/>
  <c r="G2576" i="1"/>
  <c r="H2576" i="1" s="1"/>
  <c r="G2575" i="1"/>
  <c r="H2575" i="1" s="1"/>
  <c r="G2574" i="1"/>
  <c r="H2574" i="1" s="1"/>
  <c r="G2573" i="1"/>
  <c r="H2573" i="1" s="1"/>
  <c r="G2572" i="1"/>
  <c r="H2572" i="1" s="1"/>
  <c r="G2571" i="1"/>
  <c r="H2571" i="1" s="1"/>
  <c r="G2570" i="1"/>
  <c r="H2570" i="1" s="1"/>
  <c r="G2569" i="1"/>
  <c r="H2569" i="1" s="1"/>
  <c r="G2568" i="1"/>
  <c r="H2568" i="1" s="1"/>
  <c r="G2567" i="1"/>
  <c r="H2567" i="1" s="1"/>
  <c r="G2566" i="1"/>
  <c r="H2566" i="1" s="1"/>
  <c r="G2565" i="1"/>
  <c r="H2565" i="1" s="1"/>
  <c r="G2564" i="1"/>
  <c r="H2564" i="1" s="1"/>
  <c r="G2563" i="1"/>
  <c r="H2563" i="1" s="1"/>
  <c r="G2562" i="1"/>
  <c r="H2562" i="1" s="1"/>
  <c r="G2561" i="1"/>
  <c r="H2561" i="1" s="1"/>
  <c r="G2560" i="1"/>
  <c r="H2560" i="1" s="1"/>
  <c r="G2559" i="1"/>
  <c r="H2559" i="1" s="1"/>
  <c r="G2558" i="1"/>
  <c r="H2558" i="1" s="1"/>
  <c r="G2557" i="1"/>
  <c r="H2557" i="1" s="1"/>
  <c r="G2556" i="1"/>
  <c r="H2556" i="1" s="1"/>
  <c r="G2555" i="1"/>
  <c r="H2555" i="1" s="1"/>
  <c r="G2554" i="1"/>
  <c r="H2554" i="1" s="1"/>
  <c r="G2553" i="1"/>
  <c r="H2553" i="1" s="1"/>
  <c r="G2552" i="1"/>
  <c r="H2552" i="1" s="1"/>
  <c r="G2551" i="1"/>
  <c r="H2551" i="1" s="1"/>
  <c r="G2550" i="1"/>
  <c r="H2550" i="1" s="1"/>
  <c r="G2549" i="1"/>
  <c r="H2549" i="1" s="1"/>
  <c r="G2548" i="1"/>
  <c r="H2548" i="1" s="1"/>
  <c r="G2546" i="1"/>
  <c r="H2546" i="1" s="1"/>
  <c r="G2545" i="1"/>
  <c r="H2545" i="1" s="1"/>
  <c r="G2544" i="1"/>
  <c r="H2544" i="1" s="1"/>
  <c r="G2542" i="1"/>
  <c r="H2542" i="1" s="1"/>
  <c r="G2541" i="1"/>
  <c r="H2541" i="1" s="1"/>
  <c r="G2540" i="1"/>
  <c r="H2540" i="1" s="1"/>
  <c r="G2538" i="1"/>
  <c r="H2538" i="1" s="1"/>
  <c r="G2537" i="1"/>
  <c r="H2537" i="1" s="1"/>
  <c r="G2536" i="1"/>
  <c r="H2536" i="1" s="1"/>
  <c r="G2535" i="1"/>
  <c r="H2535" i="1" s="1"/>
  <c r="G2534" i="1"/>
  <c r="H2534" i="1" s="1"/>
  <c r="G2533" i="1"/>
  <c r="H2533" i="1" s="1"/>
  <c r="G2532" i="1"/>
  <c r="H2532" i="1" s="1"/>
  <c r="G2531" i="1"/>
  <c r="H2531" i="1" s="1"/>
  <c r="G2530" i="1"/>
  <c r="H2530" i="1" s="1"/>
  <c r="G2529" i="1"/>
  <c r="H2529" i="1" s="1"/>
  <c r="B221" i="1" l="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04" i="1"/>
  <c r="B205" i="1" s="1"/>
  <c r="B206" i="1" s="1"/>
  <c r="B207" i="1" s="1"/>
  <c r="B208" i="1" s="1"/>
  <c r="B209" i="1" s="1"/>
  <c r="B210" i="1" s="1"/>
  <c r="B211" i="1" s="1"/>
  <c r="B212" i="1" s="1"/>
  <c r="B213" i="1" s="1"/>
  <c r="B214" i="1" s="1"/>
  <c r="B215" i="1" s="1"/>
  <c r="B216" i="1" s="1"/>
  <c r="B217" i="1" s="1"/>
  <c r="B218" i="1" s="1"/>
  <c r="B137" i="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102" i="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F84" i="1" l="1"/>
  <c r="G84" i="1" s="1"/>
  <c r="H84" i="1" s="1"/>
  <c r="G97" i="1"/>
  <c r="H97" i="1" s="1"/>
  <c r="G1545" i="1" l="1"/>
  <c r="H1545" i="1" s="1"/>
  <c r="G1544" i="1"/>
  <c r="H1544" i="1" s="1"/>
  <c r="G507" i="1" l="1"/>
  <c r="H507" i="1" s="1"/>
  <c r="G508" i="1"/>
  <c r="H508" i="1" s="1"/>
  <c r="G399" i="1" l="1"/>
  <c r="H399" i="1" s="1"/>
  <c r="G400" i="1"/>
  <c r="H400" i="1" s="1"/>
  <c r="G401" i="1"/>
  <c r="H401" i="1" s="1"/>
  <c r="G402" i="1"/>
  <c r="H402" i="1" s="1"/>
  <c r="G403" i="1"/>
  <c r="H403" i="1" s="1"/>
  <c r="G404" i="1"/>
  <c r="H404" i="1" s="1"/>
  <c r="G405" i="1"/>
  <c r="H405"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854" i="1" l="1"/>
  <c r="H854" i="1" s="1"/>
  <c r="G855" i="1"/>
  <c r="H855" i="1" s="1"/>
  <c r="G856" i="1"/>
  <c r="H856" i="1" s="1"/>
  <c r="G857" i="1"/>
  <c r="H857" i="1" s="1"/>
  <c r="G340" i="1" l="1"/>
  <c r="H340" i="1" s="1"/>
  <c r="G339" i="1"/>
  <c r="H339" i="1" s="1"/>
  <c r="G338" i="1"/>
  <c r="H338" i="1" s="1"/>
  <c r="G337" i="1"/>
  <c r="H337" i="1" s="1"/>
  <c r="G335" i="1"/>
  <c r="H335" i="1" s="1"/>
  <c r="G853" i="1" l="1"/>
  <c r="H853" i="1" s="1"/>
  <c r="G852" i="1"/>
  <c r="H852" i="1" s="1"/>
  <c r="G851" i="1"/>
  <c r="H851" i="1" s="1"/>
  <c r="G850" i="1"/>
  <c r="H850" i="1" s="1"/>
  <c r="G849" i="1"/>
  <c r="H849" i="1" s="1"/>
  <c r="G848" i="1"/>
  <c r="H848" i="1" s="1"/>
  <c r="G847" i="1"/>
  <c r="H847" i="1" s="1"/>
  <c r="G1403" i="1" l="1"/>
  <c r="H1403" i="1" s="1"/>
  <c r="G1402" i="1"/>
  <c r="H1402" i="1" s="1"/>
  <c r="G1401" i="1"/>
  <c r="H1401" i="1" s="1"/>
  <c r="G1400" i="1"/>
  <c r="H1400" i="1" s="1"/>
  <c r="G1399" i="1"/>
  <c r="H1399" i="1" s="1"/>
  <c r="G1398" i="1"/>
  <c r="H1398" i="1" s="1"/>
  <c r="G1397" i="1"/>
  <c r="H1397" i="1" s="1"/>
  <c r="G1396" i="1"/>
  <c r="H1396" i="1" s="1"/>
  <c r="G1395" i="1"/>
  <c r="H1395" i="1" s="1"/>
  <c r="G1394" i="1"/>
  <c r="H1394" i="1" s="1"/>
  <c r="G1393" i="1"/>
  <c r="H1393" i="1" s="1"/>
  <c r="G1392" i="1"/>
  <c r="H1392" i="1" s="1"/>
  <c r="G1391" i="1"/>
  <c r="H1391" i="1" s="1"/>
  <c r="G1390" i="1"/>
  <c r="H1390" i="1" s="1"/>
  <c r="G1389" i="1"/>
  <c r="H1389" i="1" s="1"/>
  <c r="G1388" i="1"/>
  <c r="H1388" i="1" s="1"/>
  <c r="G1387" i="1"/>
  <c r="H1387" i="1" s="1"/>
  <c r="G1386" i="1"/>
  <c r="H1386" i="1" s="1"/>
  <c r="G1385" i="1"/>
  <c r="H1385" i="1" s="1"/>
  <c r="G1384" i="1"/>
  <c r="H1384" i="1" s="1"/>
  <c r="G1383" i="1"/>
  <c r="H1383" i="1" s="1"/>
  <c r="G1382" i="1"/>
  <c r="H1382" i="1" s="1"/>
  <c r="G1381" i="1"/>
  <c r="H1381" i="1" s="1"/>
  <c r="G1380" i="1"/>
  <c r="H1380" i="1" s="1"/>
  <c r="G1379" i="1"/>
  <c r="H1379" i="1" s="1"/>
  <c r="G1378" i="1"/>
  <c r="H1378" i="1" s="1"/>
  <c r="G1377" i="1"/>
  <c r="H1377" i="1" s="1"/>
  <c r="G1376" i="1"/>
  <c r="H1376" i="1" s="1"/>
  <c r="G1375" i="1"/>
  <c r="H1375" i="1" s="1"/>
  <c r="G1374" i="1"/>
  <c r="H1374" i="1" s="1"/>
  <c r="G1373" i="1"/>
  <c r="H1373" i="1" s="1"/>
  <c r="G1372" i="1"/>
  <c r="H1372" i="1" s="1"/>
  <c r="G1371" i="1"/>
  <c r="H1371" i="1" s="1"/>
  <c r="G1296" i="1" l="1"/>
  <c r="H1296" i="1" s="1"/>
  <c r="G1295" i="1"/>
  <c r="H1295" i="1" s="1"/>
  <c r="G1294" i="1"/>
  <c r="H1294" i="1" s="1"/>
  <c r="G1293" i="1"/>
  <c r="H1293" i="1" s="1"/>
  <c r="G1292" i="1"/>
  <c r="H1292" i="1" s="1"/>
  <c r="G1291" i="1"/>
  <c r="H1291" i="1" s="1"/>
  <c r="G1290" i="1"/>
  <c r="H1290" i="1" s="1"/>
  <c r="G1289" i="1"/>
  <c r="H1289" i="1" s="1"/>
  <c r="G1288" i="1"/>
  <c r="H1288" i="1" s="1"/>
  <c r="G1287" i="1"/>
  <c r="H1287" i="1" s="1"/>
  <c r="G1286" i="1"/>
  <c r="H1286" i="1" s="1"/>
  <c r="G1285" i="1"/>
  <c r="H1285" i="1" s="1"/>
  <c r="G1284" i="1"/>
  <c r="H1284" i="1" s="1"/>
  <c r="G1283" i="1"/>
  <c r="H1283" i="1" s="1"/>
  <c r="G1282" i="1"/>
  <c r="H1282" i="1" s="1"/>
  <c r="G1281" i="1"/>
  <c r="H1281" i="1" s="1"/>
  <c r="G1280" i="1"/>
  <c r="H1280" i="1" s="1"/>
  <c r="G1279" i="1"/>
  <c r="H1279" i="1" s="1"/>
  <c r="G1278" i="1"/>
  <c r="H1278" i="1" s="1"/>
  <c r="G1277" i="1"/>
  <c r="H1277" i="1" s="1"/>
  <c r="G1276" i="1"/>
  <c r="H1276" i="1" s="1"/>
  <c r="G1275" i="1"/>
  <c r="H1275" i="1" s="1"/>
  <c r="G1274" i="1"/>
  <c r="H1274" i="1" s="1"/>
  <c r="G1273" i="1"/>
  <c r="H1273" i="1" s="1"/>
  <c r="G1272" i="1"/>
  <c r="H1272" i="1" s="1"/>
  <c r="G1271" i="1"/>
  <c r="H1271" i="1" s="1"/>
  <c r="G1270" i="1"/>
  <c r="H1270" i="1" s="1"/>
  <c r="G1269" i="1"/>
  <c r="H1269" i="1" s="1"/>
  <c r="G1268" i="1"/>
  <c r="H1268" i="1" s="1"/>
  <c r="G1267" i="1"/>
  <c r="H1267" i="1" s="1"/>
  <c r="G1266" i="1"/>
  <c r="H1266" i="1" s="1"/>
  <c r="G1265" i="1"/>
  <c r="H1265" i="1" s="1"/>
  <c r="G1264" i="1"/>
  <c r="H1264" i="1" s="1"/>
  <c r="G1263" i="1"/>
  <c r="H1263" i="1" s="1"/>
  <c r="G1262" i="1"/>
  <c r="H1262" i="1" s="1"/>
  <c r="G1261" i="1"/>
  <c r="H1261" i="1" s="1"/>
  <c r="G1260" i="1"/>
  <c r="H1260" i="1" s="1"/>
  <c r="G1259" i="1"/>
  <c r="H1259" i="1" s="1"/>
  <c r="G1258" i="1"/>
  <c r="H1258" i="1" s="1"/>
  <c r="G1257" i="1"/>
  <c r="H1257" i="1" s="1"/>
  <c r="G1256" i="1"/>
  <c r="H1256" i="1" s="1"/>
  <c r="G1255" i="1"/>
  <c r="H1255" i="1" s="1"/>
  <c r="G1254" i="1"/>
  <c r="H1254" i="1" s="1"/>
  <c r="G1253" i="1"/>
  <c r="H1253" i="1" s="1"/>
  <c r="G1252" i="1"/>
  <c r="H1252" i="1" s="1"/>
  <c r="G1251" i="1"/>
  <c r="H1251" i="1" s="1"/>
  <c r="G1250" i="1"/>
  <c r="H1250" i="1" s="1"/>
  <c r="G1249" i="1"/>
  <c r="H1249" i="1" s="1"/>
  <c r="G1248" i="1"/>
  <c r="H1248" i="1" s="1"/>
  <c r="G1247" i="1"/>
  <c r="H1247" i="1" s="1"/>
  <c r="G1246" i="1"/>
  <c r="H1246" i="1" s="1"/>
  <c r="G1245" i="1"/>
  <c r="H1245" i="1" s="1"/>
  <c r="G1244" i="1"/>
  <c r="H1244" i="1" s="1"/>
  <c r="G1243" i="1"/>
  <c r="H1243" i="1" s="1"/>
  <c r="G1242" i="1"/>
  <c r="H1242" i="1" s="1"/>
  <c r="G1241" i="1"/>
  <c r="H1241" i="1" s="1"/>
  <c r="G1240" i="1"/>
  <c r="H1240" i="1" s="1"/>
  <c r="G1239" i="1"/>
  <c r="H1239" i="1" s="1"/>
  <c r="G1238" i="1"/>
  <c r="H1238" i="1" s="1"/>
  <c r="G1237" i="1"/>
  <c r="H1237" i="1" s="1"/>
  <c r="G1236" i="1"/>
  <c r="H1236" i="1" s="1"/>
  <c r="G1235" i="1"/>
  <c r="H1235" i="1" s="1"/>
  <c r="G1234" i="1"/>
  <c r="H1234" i="1" s="1"/>
  <c r="G1233" i="1"/>
  <c r="H1233" i="1" s="1"/>
  <c r="G1232" i="1"/>
  <c r="H1232" i="1" s="1"/>
  <c r="G1231" i="1"/>
  <c r="H1231" i="1" s="1"/>
  <c r="G1230" i="1"/>
  <c r="H1230" i="1" s="1"/>
  <c r="G1229" i="1"/>
  <c r="H1229" i="1" s="1"/>
  <c r="G1228" i="1"/>
  <c r="H1228" i="1" s="1"/>
  <c r="G1227" i="1"/>
  <c r="H1227" i="1" s="1"/>
  <c r="G1226" i="1"/>
  <c r="H1226" i="1" s="1"/>
  <c r="G1225" i="1"/>
  <c r="H1225" i="1" s="1"/>
  <c r="G1224" i="1"/>
  <c r="H1224" i="1" s="1"/>
  <c r="G1223" i="1"/>
  <c r="H1223" i="1" s="1"/>
  <c r="G1222" i="1"/>
  <c r="H1222" i="1" s="1"/>
  <c r="G1221" i="1"/>
  <c r="H1221" i="1" s="1"/>
  <c r="G1220" i="1"/>
  <c r="H1220" i="1" s="1"/>
  <c r="G1219" i="1"/>
  <c r="H1219" i="1" s="1"/>
  <c r="G1218" i="1"/>
  <c r="H1218" i="1" s="1"/>
  <c r="G1217" i="1"/>
  <c r="H1217" i="1" s="1"/>
  <c r="G1216" i="1"/>
  <c r="H1216" i="1" s="1"/>
  <c r="G1215" i="1"/>
  <c r="H1215" i="1" s="1"/>
  <c r="G1214" i="1"/>
  <c r="H1214" i="1" s="1"/>
  <c r="G1213" i="1"/>
  <c r="H1213" i="1" s="1"/>
  <c r="G1212" i="1"/>
  <c r="H1212" i="1" s="1"/>
  <c r="G1211" i="1"/>
  <c r="H1211" i="1" s="1"/>
  <c r="G1210" i="1"/>
  <c r="H1210" i="1" s="1"/>
  <c r="G1209" i="1"/>
  <c r="H1209" i="1" s="1"/>
  <c r="G1208" i="1"/>
  <c r="H1208" i="1" s="1"/>
  <c r="G1207" i="1"/>
  <c r="H1207" i="1" s="1"/>
  <c r="G1206" i="1"/>
  <c r="H1206" i="1" s="1"/>
  <c r="G1205" i="1"/>
  <c r="H1205" i="1" s="1"/>
  <c r="G1204" i="1"/>
  <c r="H1204" i="1" s="1"/>
  <c r="G1203" i="1"/>
  <c r="H1203" i="1" s="1"/>
  <c r="G1202" i="1"/>
  <c r="H1202" i="1" s="1"/>
  <c r="G1201" i="1"/>
  <c r="H1201" i="1" s="1"/>
  <c r="G1200" i="1"/>
  <c r="H1200" i="1" s="1"/>
  <c r="G1199" i="1"/>
  <c r="H1199" i="1" s="1"/>
  <c r="G1198" i="1"/>
  <c r="H1198" i="1" s="1"/>
  <c r="G1131" i="1" l="1"/>
  <c r="H1131" i="1" s="1"/>
  <c r="G1130" i="1"/>
  <c r="H1130" i="1" s="1"/>
  <c r="G1129" i="1"/>
  <c r="H1129" i="1" s="1"/>
  <c r="G1128" i="1"/>
  <c r="H1128" i="1" s="1"/>
  <c r="G1127" i="1"/>
  <c r="H1127" i="1" s="1"/>
  <c r="G1126" i="1"/>
  <c r="H1126" i="1" s="1"/>
  <c r="G1125" i="1"/>
  <c r="H1125" i="1" s="1"/>
  <c r="G1124" i="1"/>
  <c r="H1124" i="1" s="1"/>
  <c r="G1123" i="1"/>
  <c r="H1123" i="1" s="1"/>
  <c r="G1122" i="1"/>
  <c r="H1122" i="1" s="1"/>
  <c r="G1121" i="1"/>
  <c r="H1121" i="1" s="1"/>
  <c r="G1120" i="1"/>
  <c r="H1120" i="1" s="1"/>
  <c r="G1119" i="1"/>
  <c r="H1119" i="1" s="1"/>
  <c r="G1118" i="1"/>
  <c r="H1118" i="1" s="1"/>
  <c r="G1117" i="1"/>
  <c r="H1117" i="1" s="1"/>
  <c r="G1116" i="1"/>
  <c r="H1116" i="1" s="1"/>
  <c r="G1115" i="1"/>
  <c r="H1115" i="1" s="1"/>
  <c r="G1114" i="1"/>
  <c r="H1114" i="1" s="1"/>
  <c r="G1113" i="1"/>
  <c r="H1113" i="1" s="1"/>
  <c r="G1112" i="1"/>
  <c r="H1112" i="1" s="1"/>
  <c r="G1111" i="1"/>
  <c r="H1111" i="1" s="1"/>
  <c r="G1110" i="1"/>
  <c r="H1110" i="1" s="1"/>
  <c r="G1109" i="1"/>
  <c r="H1109" i="1" s="1"/>
  <c r="G1108" i="1"/>
  <c r="H1108" i="1" s="1"/>
  <c r="G1107" i="1"/>
  <c r="H1107" i="1" s="1"/>
  <c r="G1106" i="1"/>
  <c r="H1106" i="1" s="1"/>
  <c r="G1105" i="1"/>
  <c r="H1105" i="1" s="1"/>
  <c r="G1104" i="1"/>
  <c r="H1104" i="1" s="1"/>
  <c r="G1103" i="1"/>
  <c r="H1103" i="1" s="1"/>
  <c r="G1102" i="1"/>
  <c r="H1102" i="1" s="1"/>
  <c r="G1101" i="1"/>
  <c r="H1101" i="1" s="1"/>
  <c r="G1100" i="1"/>
  <c r="H1100" i="1" s="1"/>
  <c r="G1099" i="1"/>
  <c r="H1099" i="1" s="1"/>
  <c r="G1098" i="1"/>
  <c r="H1098" i="1" s="1"/>
  <c r="G1097" i="1"/>
  <c r="H1097" i="1" s="1"/>
  <c r="G1096" i="1"/>
  <c r="H1096" i="1" s="1"/>
  <c r="G1095" i="1"/>
  <c r="H1095" i="1" s="1"/>
  <c r="G1094" i="1"/>
  <c r="H1094" i="1" s="1"/>
  <c r="G1093" i="1"/>
  <c r="H1093" i="1" s="1"/>
  <c r="G1092" i="1"/>
  <c r="H1092" i="1" s="1"/>
  <c r="G1091" i="1"/>
  <c r="H1091" i="1" s="1"/>
  <c r="G1090" i="1"/>
  <c r="H1090" i="1" s="1"/>
  <c r="G1089" i="1"/>
  <c r="H1089" i="1" s="1"/>
  <c r="G1088" i="1"/>
  <c r="H1088" i="1" s="1"/>
  <c r="G1087" i="1"/>
  <c r="H1087" i="1" s="1"/>
  <c r="G1086" i="1"/>
  <c r="H1086" i="1" s="1"/>
  <c r="G1085" i="1"/>
  <c r="H1085" i="1" s="1"/>
  <c r="G1084" i="1"/>
  <c r="H1084" i="1" s="1"/>
  <c r="G1083" i="1"/>
  <c r="H1083" i="1" s="1"/>
  <c r="G1082" i="1"/>
  <c r="H1082" i="1" s="1"/>
  <c r="G1081" i="1"/>
  <c r="H1081" i="1" s="1"/>
  <c r="G1080" i="1"/>
  <c r="H1080" i="1" s="1"/>
  <c r="G1079" i="1"/>
  <c r="H1079" i="1" s="1"/>
  <c r="G1078" i="1"/>
  <c r="H1078" i="1" s="1"/>
  <c r="G1077" i="1"/>
  <c r="H1077" i="1" s="1"/>
  <c r="G1076" i="1"/>
  <c r="H1076" i="1" s="1"/>
  <c r="G1075" i="1"/>
  <c r="H1075" i="1" s="1"/>
  <c r="G1074" i="1"/>
  <c r="H1074" i="1" s="1"/>
  <c r="G1073" i="1"/>
  <c r="H1073" i="1" s="1"/>
  <c r="G1072" i="1"/>
  <c r="H1072" i="1" s="1"/>
  <c r="G1071" i="1"/>
  <c r="H1071" i="1" s="1"/>
  <c r="G1070" i="1"/>
  <c r="H1070" i="1" s="1"/>
  <c r="G1069" i="1"/>
  <c r="H1069" i="1" s="1"/>
  <c r="G1068" i="1"/>
  <c r="H1068" i="1" s="1"/>
  <c r="G1067" i="1"/>
  <c r="H1067" i="1" s="1"/>
  <c r="G1066" i="1"/>
  <c r="H1066" i="1" s="1"/>
  <c r="G1065" i="1"/>
  <c r="H1065" i="1" s="1"/>
  <c r="G1064" i="1"/>
  <c r="H1064" i="1" s="1"/>
  <c r="G1063" i="1"/>
  <c r="H1063" i="1" s="1"/>
  <c r="G1062" i="1"/>
  <c r="H1062" i="1" s="1"/>
  <c r="G1061" i="1"/>
  <c r="H1061" i="1" s="1"/>
  <c r="G1060" i="1"/>
  <c r="H1060" i="1" s="1"/>
  <c r="G1059" i="1"/>
  <c r="H1059" i="1" s="1"/>
  <c r="G1058" i="1"/>
  <c r="H1058" i="1" s="1"/>
  <c r="G1057" i="1"/>
  <c r="H1057" i="1" s="1"/>
  <c r="G1056" i="1"/>
  <c r="H1056" i="1" s="1"/>
  <c r="G1055" i="1"/>
  <c r="H1055" i="1" s="1"/>
  <c r="G1054" i="1"/>
  <c r="H1054" i="1" s="1"/>
  <c r="G1053" i="1"/>
  <c r="H1053" i="1" s="1"/>
  <c r="G1052" i="1"/>
  <c r="H1052" i="1" s="1"/>
  <c r="G1051" i="1"/>
  <c r="H1051" i="1" s="1"/>
  <c r="G1050" i="1"/>
  <c r="H1050" i="1" s="1"/>
  <c r="G1049" i="1"/>
  <c r="H1049" i="1" s="1"/>
  <c r="G1048" i="1"/>
  <c r="H1048" i="1" s="1"/>
  <c r="G1047" i="1"/>
  <c r="H1047" i="1" s="1"/>
  <c r="G1046" i="1"/>
  <c r="H1046" i="1" s="1"/>
  <c r="G1045" i="1"/>
  <c r="H1045" i="1" s="1"/>
  <c r="G1044" i="1"/>
  <c r="H1044" i="1" s="1"/>
  <c r="G1043" i="1"/>
  <c r="H1043" i="1" s="1"/>
  <c r="G1042" i="1"/>
  <c r="H1042" i="1" s="1"/>
  <c r="G1041" i="1"/>
  <c r="H1041" i="1" s="1"/>
  <c r="G1040" i="1"/>
  <c r="H1040" i="1" s="1"/>
  <c r="G1039" i="1"/>
  <c r="H1039" i="1" s="1"/>
  <c r="G1038" i="1"/>
  <c r="H1038" i="1" s="1"/>
  <c r="G1037" i="1"/>
  <c r="H1037" i="1" s="1"/>
  <c r="G1036" i="1"/>
  <c r="H1036" i="1" s="1"/>
  <c r="G1035" i="1"/>
  <c r="H1035" i="1" s="1"/>
  <c r="G1034" i="1"/>
  <c r="H1034" i="1" s="1"/>
  <c r="G1033" i="1"/>
  <c r="H1033" i="1" s="1"/>
  <c r="G1032" i="1"/>
  <c r="H1032" i="1" s="1"/>
  <c r="G1031" i="1"/>
  <c r="H1031" i="1" s="1"/>
  <c r="G1030" i="1"/>
  <c r="H1030" i="1" s="1"/>
  <c r="G1029" i="1"/>
  <c r="H1029" i="1" s="1"/>
  <c r="G1028" i="1"/>
  <c r="H1028" i="1" s="1"/>
  <c r="G1027" i="1"/>
  <c r="H1027" i="1" s="1"/>
  <c r="G1026" i="1"/>
  <c r="H1026" i="1" s="1"/>
  <c r="F12" i="1" l="1"/>
  <c r="G12" i="1" s="1"/>
  <c r="H12" i="1" s="1"/>
  <c r="B633" i="1" l="1"/>
  <c r="B634" i="1" s="1"/>
  <c r="B635" i="1" s="1"/>
  <c r="B636" i="1" s="1"/>
  <c r="B590" i="1"/>
  <c r="B591" i="1" s="1"/>
  <c r="B592" i="1" s="1"/>
  <c r="B593" i="1" s="1"/>
  <c r="B594" i="1" s="1"/>
  <c r="B595" i="1" s="1"/>
  <c r="B596" i="1" s="1"/>
  <c r="B597" i="1" s="1"/>
  <c r="B598" i="1" s="1"/>
  <c r="B599" i="1" s="1"/>
  <c r="B600" i="1" s="1"/>
  <c r="B601" i="1" s="1"/>
  <c r="B602" i="1" s="1"/>
  <c r="B603" i="1" s="1"/>
  <c r="B555" i="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G521" i="1"/>
  <c r="H521" i="1" s="1"/>
  <c r="G700" i="1"/>
  <c r="H700" i="1" s="1"/>
  <c r="G551" i="1"/>
  <c r="H551" i="1" s="1"/>
  <c r="G549" i="1"/>
  <c r="H549" i="1" s="1"/>
  <c r="G550" i="1"/>
  <c r="H550" i="1" s="1"/>
  <c r="G11" i="1" l="1"/>
  <c r="H11" i="1" s="1"/>
  <c r="G1298" i="1" l="1"/>
  <c r="H1298" i="1" s="1"/>
  <c r="G1299" i="1"/>
  <c r="H1299" i="1" s="1"/>
  <c r="G1300" i="1"/>
  <c r="H1300" i="1" s="1"/>
  <c r="G1301" i="1"/>
  <c r="H1301" i="1" s="1"/>
  <c r="G1302" i="1"/>
  <c r="H1302" i="1" s="1"/>
  <c r="G1303" i="1"/>
  <c r="H1303" i="1" s="1"/>
  <c r="G1304" i="1"/>
  <c r="H1304" i="1" s="1"/>
  <c r="G1305" i="1"/>
  <c r="H1305" i="1" s="1"/>
  <c r="G1306" i="1"/>
  <c r="H1306" i="1" s="1"/>
  <c r="G1307" i="1"/>
  <c r="H1307" i="1" s="1"/>
  <c r="G1308" i="1"/>
  <c r="H1308" i="1" s="1"/>
  <c r="G1309" i="1"/>
  <c r="H1309" i="1" s="1"/>
  <c r="G1310" i="1"/>
  <c r="H1310" i="1" s="1"/>
  <c r="G1311" i="1"/>
  <c r="H1311" i="1" s="1"/>
  <c r="G1312" i="1"/>
  <c r="H1312" i="1" s="1"/>
  <c r="G1313" i="1"/>
  <c r="H1313" i="1" s="1"/>
  <c r="G1314" i="1"/>
  <c r="H1314" i="1" s="1"/>
  <c r="G1315" i="1"/>
  <c r="H1315" i="1" s="1"/>
  <c r="G1316" i="1"/>
  <c r="H1316" i="1" s="1"/>
  <c r="G1317" i="1"/>
  <c r="H1317" i="1" s="1"/>
  <c r="G1318" i="1"/>
  <c r="H1318" i="1" s="1"/>
  <c r="G1319" i="1"/>
  <c r="H1319" i="1" s="1"/>
  <c r="G1320" i="1"/>
  <c r="H1320" i="1" s="1"/>
  <c r="G1321" i="1"/>
  <c r="H1321" i="1" s="1"/>
  <c r="G1322" i="1"/>
  <c r="H1322" i="1" s="1"/>
  <c r="G1323" i="1"/>
  <c r="H1323" i="1" s="1"/>
  <c r="G1324" i="1"/>
  <c r="H1324" i="1" s="1"/>
  <c r="G1325" i="1"/>
  <c r="H1325" i="1" s="1"/>
  <c r="G1326" i="1"/>
  <c r="H1326" i="1" s="1"/>
  <c r="G1327" i="1"/>
  <c r="H1327" i="1" s="1"/>
  <c r="G1328" i="1"/>
  <c r="H1328" i="1" s="1"/>
  <c r="G1329" i="1"/>
  <c r="H1329" i="1" s="1"/>
  <c r="G1330" i="1"/>
  <c r="H1330" i="1" s="1"/>
  <c r="G1331" i="1"/>
  <c r="H1331" i="1" s="1"/>
  <c r="G1332" i="1"/>
  <c r="H1332" i="1" s="1"/>
  <c r="G1333" i="1"/>
  <c r="H1333" i="1" s="1"/>
  <c r="G1334" i="1"/>
  <c r="H1334" i="1" s="1"/>
  <c r="G1335" i="1"/>
  <c r="H1335" i="1" s="1"/>
  <c r="G1336" i="1"/>
  <c r="H1336" i="1" s="1"/>
  <c r="G1337" i="1"/>
  <c r="H1337" i="1" s="1"/>
  <c r="G1338" i="1"/>
  <c r="H1338" i="1" s="1"/>
  <c r="G1339" i="1"/>
  <c r="H1339" i="1" s="1"/>
  <c r="G1340" i="1"/>
  <c r="H1340" i="1" s="1"/>
  <c r="G1341" i="1"/>
  <c r="H1341" i="1" s="1"/>
  <c r="G1342" i="1"/>
  <c r="H1342" i="1" s="1"/>
  <c r="G1343" i="1"/>
  <c r="H1343" i="1" s="1"/>
  <c r="G1344" i="1"/>
  <c r="H1344" i="1" s="1"/>
  <c r="G1345" i="1"/>
  <c r="H1345" i="1" s="1"/>
  <c r="G1346" i="1"/>
  <c r="H1346" i="1" s="1"/>
  <c r="G1347" i="1"/>
  <c r="H1347" i="1" s="1"/>
  <c r="G1348" i="1"/>
  <c r="H1348" i="1" s="1"/>
  <c r="G1349" i="1"/>
  <c r="H1349" i="1" s="1"/>
  <c r="G1350" i="1"/>
  <c r="H1350" i="1" s="1"/>
  <c r="G1351" i="1"/>
  <c r="H1351" i="1" s="1"/>
  <c r="G1352" i="1"/>
  <c r="H1352" i="1" s="1"/>
  <c r="G1353" i="1"/>
  <c r="H1353" i="1" s="1"/>
  <c r="G1354" i="1"/>
  <c r="H1354" i="1" s="1"/>
  <c r="G1355" i="1"/>
  <c r="H1355" i="1" s="1"/>
  <c r="G1356" i="1"/>
  <c r="H1356" i="1" s="1"/>
  <c r="G1357" i="1"/>
  <c r="H1357" i="1" s="1"/>
  <c r="G1358" i="1"/>
  <c r="H1358" i="1" s="1"/>
  <c r="G1359" i="1"/>
  <c r="H1359" i="1" s="1"/>
  <c r="G1360" i="1"/>
  <c r="H1360" i="1" s="1"/>
  <c r="G1361" i="1"/>
  <c r="H1361" i="1" s="1"/>
  <c r="G1362" i="1"/>
  <c r="H1362" i="1" s="1"/>
  <c r="G1363" i="1"/>
  <c r="H1363" i="1" s="1"/>
  <c r="G1364" i="1"/>
  <c r="H1364" i="1" s="1"/>
  <c r="G1365" i="1"/>
  <c r="H1365" i="1" s="1"/>
  <c r="G1366" i="1"/>
  <c r="H1366" i="1" s="1"/>
  <c r="G1367" i="1"/>
  <c r="H1367" i="1" s="1"/>
  <c r="G1368" i="1"/>
  <c r="H1368" i="1" s="1"/>
  <c r="G1369" i="1"/>
  <c r="H1369" i="1" s="1"/>
  <c r="G1370" i="1"/>
  <c r="H1370" i="1" s="1"/>
  <c r="G846" i="1" l="1"/>
  <c r="H846" i="1" s="1"/>
  <c r="G1297" i="1" l="1"/>
  <c r="H1297" i="1" s="1"/>
  <c r="G888" i="1" l="1"/>
  <c r="H888" i="1" s="1"/>
  <c r="G889" i="1"/>
  <c r="H889" i="1" s="1"/>
  <c r="B641" i="1" l="1"/>
  <c r="B642" i="1" s="1"/>
  <c r="B643" i="1" s="1"/>
  <c r="B644" i="1" s="1"/>
  <c r="B645" i="1" s="1"/>
  <c r="B646" i="1" s="1"/>
  <c r="B647" i="1" s="1"/>
  <c r="B648" i="1" s="1"/>
  <c r="B649" i="1" s="1"/>
  <c r="B650" i="1" s="1"/>
  <c r="B651" i="1" s="1"/>
  <c r="B653" i="1" s="1"/>
  <c r="B654" i="1" s="1"/>
  <c r="B655" i="1" s="1"/>
  <c r="B656" i="1" s="1"/>
  <c r="B657" i="1" s="1"/>
  <c r="B658" i="1" s="1"/>
  <c r="B659" i="1" s="1"/>
  <c r="B660" i="1" s="1"/>
  <c r="B661" i="1" s="1"/>
  <c r="B662" i="1" s="1"/>
  <c r="B663" i="1" s="1"/>
  <c r="B664" i="1" s="1"/>
  <c r="B666" i="1" s="1"/>
  <c r="B667" i="1" s="1"/>
  <c r="B668" i="1" s="1"/>
  <c r="B669" i="1" s="1"/>
  <c r="B670" i="1" s="1"/>
  <c r="B671"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4" i="1" s="1"/>
  <c r="B606" i="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1480" i="1" l="1"/>
  <c r="B1481" i="1" s="1"/>
  <c r="B1482" i="1" s="1"/>
  <c r="B1483" i="1" s="1"/>
  <c r="B1484" i="1" s="1"/>
  <c r="B1485" i="1" s="1"/>
  <c r="B1486" i="1" s="1"/>
  <c r="B1487" i="1" s="1"/>
  <c r="B1488" i="1" s="1"/>
  <c r="B1489" i="1" s="1"/>
  <c r="B1490" i="1" s="1"/>
  <c r="B1491" i="1" s="1"/>
  <c r="B1492" i="1" s="1"/>
  <c r="B1493" i="1" s="1"/>
  <c r="B1494" i="1" s="1"/>
  <c r="B1495" i="1" s="1"/>
  <c r="B1496" i="1" s="1"/>
  <c r="B1497" i="1" s="1"/>
  <c r="B1498" i="1" s="1"/>
  <c r="B1499" i="1" s="1"/>
  <c r="B1500" i="1" s="1"/>
  <c r="B1501" i="1" s="1"/>
  <c r="B1502" i="1" s="1"/>
  <c r="B1503" i="1" s="1"/>
  <c r="B1504" i="1" s="1"/>
  <c r="B1505" i="1" s="1"/>
  <c r="B1506" i="1" s="1"/>
  <c r="B1507" i="1" s="1"/>
  <c r="B1508" i="1" s="1"/>
  <c r="B1509" i="1" s="1"/>
  <c r="B1510" i="1" s="1"/>
  <c r="B1511" i="1" s="1"/>
  <c r="B1512" i="1" s="1"/>
  <c r="B1513" i="1" s="1"/>
  <c r="B1514" i="1" s="1"/>
  <c r="B1515" i="1" s="1"/>
  <c r="B1516" i="1" s="1"/>
  <c r="B1517" i="1" s="1"/>
  <c r="B1518" i="1" s="1"/>
  <c r="B1519" i="1" s="1"/>
  <c r="B1408" i="1"/>
  <c r="B1409" i="1" s="1"/>
  <c r="B1410" i="1" s="1"/>
  <c r="B1411" i="1" s="1"/>
  <c r="B1412" i="1" s="1"/>
  <c r="B1413" i="1" s="1"/>
  <c r="B1414" i="1" s="1"/>
  <c r="B1415" i="1" s="1"/>
  <c r="B1416" i="1" s="1"/>
  <c r="B1417" i="1" s="1"/>
  <c r="B1418" i="1" s="1"/>
  <c r="B1419" i="1" s="1"/>
  <c r="B1420" i="1" s="1"/>
  <c r="B1421" i="1" s="1"/>
  <c r="B1422" i="1" s="1"/>
  <c r="B1423" i="1" s="1"/>
  <c r="B1424" i="1" s="1"/>
  <c r="B1425" i="1" s="1"/>
  <c r="B1426" i="1" s="1"/>
  <c r="B1427" i="1" s="1"/>
  <c r="B1428" i="1" s="1"/>
  <c r="B1429" i="1" s="1"/>
  <c r="B1430" i="1" s="1"/>
  <c r="B1431" i="1" s="1"/>
  <c r="B1432" i="1" s="1"/>
  <c r="B1433" i="1" s="1"/>
  <c r="B1434" i="1" s="1"/>
  <c r="B1435" i="1" s="1"/>
  <c r="B1436" i="1" s="1"/>
  <c r="B1437" i="1" s="1"/>
  <c r="B1438" i="1" s="1"/>
  <c r="B1439" i="1" s="1"/>
  <c r="B1440" i="1" s="1"/>
  <c r="B1441" i="1" s="1"/>
  <c r="B1442" i="1" s="1"/>
  <c r="B1443" i="1" s="1"/>
  <c r="B1444" i="1" s="1"/>
  <c r="B1445" i="1" s="1"/>
  <c r="B1446" i="1" s="1"/>
  <c r="B1447" i="1" s="1"/>
  <c r="B1448" i="1" s="1"/>
  <c r="B1449" i="1" s="1"/>
  <c r="B1450" i="1" s="1"/>
  <c r="B1451" i="1" s="1"/>
  <c r="B1452" i="1" s="1"/>
  <c r="B1453" i="1" s="1"/>
  <c r="B1454" i="1" s="1"/>
  <c r="B1455" i="1" s="1"/>
  <c r="B1456" i="1" s="1"/>
  <c r="B1457" i="1" s="1"/>
  <c r="B1458" i="1" s="1"/>
  <c r="B1459" i="1" s="1"/>
  <c r="B1460" i="1" s="1"/>
  <c r="B1461" i="1" s="1"/>
  <c r="B1462" i="1" s="1"/>
  <c r="B1463" i="1" s="1"/>
  <c r="B1464" i="1" s="1"/>
  <c r="B1465" i="1" s="1"/>
  <c r="B1466" i="1" s="1"/>
  <c r="G1466" i="1" l="1"/>
  <c r="H1466" i="1" s="1"/>
  <c r="G845" i="1" l="1"/>
  <c r="H845" i="1" s="1"/>
  <c r="G844" i="1"/>
  <c r="H844" i="1" s="1"/>
  <c r="G841" i="1"/>
  <c r="H841" i="1" s="1"/>
  <c r="G842" i="1"/>
  <c r="H842" i="1" s="1"/>
  <c r="G843" i="1"/>
  <c r="H843" i="1" s="1"/>
  <c r="G840" i="1"/>
  <c r="H840" i="1" s="1"/>
  <c r="G694" i="1" l="1"/>
  <c r="H694" i="1" s="1"/>
  <c r="G692" i="1"/>
  <c r="H692" i="1" s="1"/>
  <c r="G691" i="1"/>
  <c r="H691" i="1" s="1"/>
  <c r="G690" i="1"/>
  <c r="H690" i="1" s="1"/>
  <c r="G689" i="1"/>
  <c r="H689" i="1" s="1"/>
  <c r="G688" i="1"/>
  <c r="H688" i="1" s="1"/>
  <c r="G687" i="1"/>
  <c r="H687" i="1" s="1"/>
  <c r="G686" i="1"/>
  <c r="H686" i="1" s="1"/>
  <c r="G685" i="1"/>
  <c r="H685" i="1" s="1"/>
  <c r="G684" i="1"/>
  <c r="H684" i="1" s="1"/>
  <c r="G683" i="1"/>
  <c r="H683" i="1" s="1"/>
  <c r="G682" i="1"/>
  <c r="H682" i="1" s="1"/>
  <c r="G681" i="1"/>
  <c r="H681" i="1" s="1"/>
  <c r="G680" i="1"/>
  <c r="H680" i="1" s="1"/>
  <c r="G679" i="1"/>
  <c r="H679" i="1" s="1"/>
  <c r="G678" i="1"/>
  <c r="H678" i="1" s="1"/>
  <c r="G677" i="1"/>
  <c r="H677" i="1" s="1"/>
  <c r="G676" i="1"/>
  <c r="H676" i="1" s="1"/>
  <c r="G675" i="1"/>
  <c r="H675" i="1" s="1"/>
  <c r="G674" i="1"/>
  <c r="H674" i="1" s="1"/>
  <c r="G673" i="1"/>
  <c r="H673" i="1" s="1"/>
  <c r="G671" i="1"/>
  <c r="H671" i="1" s="1"/>
  <c r="G670" i="1"/>
  <c r="H670" i="1" s="1"/>
  <c r="G669" i="1"/>
  <c r="H669" i="1" s="1"/>
  <c r="G668" i="1"/>
  <c r="H668" i="1" s="1"/>
  <c r="G667" i="1"/>
  <c r="H667" i="1" s="1"/>
  <c r="G666" i="1"/>
  <c r="H666" i="1" s="1"/>
  <c r="G664" i="1"/>
  <c r="H664" i="1" s="1"/>
  <c r="G663" i="1"/>
  <c r="H663" i="1" s="1"/>
  <c r="G662" i="1"/>
  <c r="H662" i="1" s="1"/>
  <c r="G661" i="1"/>
  <c r="H661" i="1" s="1"/>
  <c r="G660" i="1"/>
  <c r="H660" i="1" s="1"/>
  <c r="G659" i="1"/>
  <c r="H659" i="1" s="1"/>
  <c r="G658" i="1"/>
  <c r="H658" i="1" s="1"/>
  <c r="G657" i="1"/>
  <c r="H657" i="1" s="1"/>
  <c r="G656" i="1"/>
  <c r="H656" i="1" s="1"/>
  <c r="G655" i="1"/>
  <c r="H655" i="1" s="1"/>
  <c r="G654" i="1"/>
  <c r="H654" i="1" s="1"/>
  <c r="G653" i="1"/>
  <c r="H653" i="1" s="1"/>
  <c r="G651" i="1"/>
  <c r="H651" i="1" s="1"/>
  <c r="G650" i="1"/>
  <c r="H650" i="1" s="1"/>
  <c r="G649" i="1"/>
  <c r="H649" i="1" s="1"/>
  <c r="G648" i="1"/>
  <c r="H648" i="1" s="1"/>
  <c r="G647" i="1"/>
  <c r="H647" i="1" s="1"/>
  <c r="G646" i="1"/>
  <c r="H646" i="1" s="1"/>
  <c r="G645" i="1"/>
  <c r="H645" i="1" s="1"/>
  <c r="G644" i="1"/>
  <c r="H644" i="1" s="1"/>
  <c r="G643" i="1"/>
  <c r="H643" i="1" s="1"/>
  <c r="G642" i="1"/>
  <c r="H642" i="1" s="1"/>
  <c r="G641" i="1"/>
  <c r="H641" i="1" s="1"/>
  <c r="G639" i="1"/>
  <c r="H639" i="1" s="1"/>
  <c r="G638" i="1"/>
  <c r="H638" i="1" s="1"/>
  <c r="G636" i="1"/>
  <c r="H636" i="1" s="1"/>
  <c r="G635" i="1"/>
  <c r="H635" i="1" s="1"/>
  <c r="G634" i="1"/>
  <c r="H634" i="1" s="1"/>
  <c r="G633" i="1"/>
  <c r="H633" i="1" s="1"/>
  <c r="G632" i="1"/>
  <c r="H632" i="1" s="1"/>
  <c r="G630" i="1"/>
  <c r="H630" i="1" s="1"/>
  <c r="G629" i="1"/>
  <c r="H629" i="1" s="1"/>
  <c r="G628" i="1"/>
  <c r="H628" i="1" s="1"/>
  <c r="G627" i="1"/>
  <c r="H627" i="1" s="1"/>
  <c r="G626" i="1"/>
  <c r="H626" i="1" s="1"/>
  <c r="G625" i="1"/>
  <c r="H625" i="1" s="1"/>
  <c r="G624" i="1"/>
  <c r="H624" i="1" s="1"/>
  <c r="G623" i="1"/>
  <c r="H623" i="1" s="1"/>
  <c r="G622" i="1"/>
  <c r="H622" i="1" s="1"/>
  <c r="G621" i="1"/>
  <c r="H621" i="1" s="1"/>
  <c r="G620" i="1"/>
  <c r="H620" i="1" s="1"/>
  <c r="G619" i="1"/>
  <c r="H619" i="1" s="1"/>
  <c r="G618" i="1"/>
  <c r="H618" i="1" s="1"/>
  <c r="G617" i="1"/>
  <c r="H617" i="1" s="1"/>
  <c r="G616" i="1"/>
  <c r="H616" i="1" s="1"/>
  <c r="G615" i="1"/>
  <c r="H615" i="1" s="1"/>
  <c r="G614" i="1"/>
  <c r="H614" i="1" s="1"/>
  <c r="G613" i="1"/>
  <c r="H613" i="1" s="1"/>
  <c r="G612" i="1"/>
  <c r="H612" i="1" s="1"/>
  <c r="G611" i="1"/>
  <c r="H611" i="1" s="1"/>
  <c r="G610" i="1"/>
  <c r="H610" i="1" s="1"/>
  <c r="G609" i="1"/>
  <c r="H609" i="1" s="1"/>
  <c r="G608" i="1"/>
  <c r="H608" i="1" s="1"/>
  <c r="G607" i="1"/>
  <c r="H607" i="1" s="1"/>
  <c r="G606" i="1"/>
  <c r="H606" i="1" s="1"/>
  <c r="G605" i="1"/>
  <c r="H605" i="1" s="1"/>
  <c r="G603" i="1"/>
  <c r="H603" i="1" s="1"/>
  <c r="G602" i="1"/>
  <c r="H602" i="1" s="1"/>
  <c r="G601" i="1"/>
  <c r="H601" i="1" s="1"/>
  <c r="G600" i="1"/>
  <c r="H600" i="1" s="1"/>
  <c r="G599" i="1"/>
  <c r="H599" i="1" s="1"/>
  <c r="G598" i="1"/>
  <c r="H598" i="1" s="1"/>
  <c r="G597" i="1"/>
  <c r="H597" i="1" s="1"/>
  <c r="G596" i="1"/>
  <c r="H596" i="1" s="1"/>
  <c r="G595" i="1"/>
  <c r="H595" i="1" s="1"/>
  <c r="G594" i="1"/>
  <c r="H594" i="1" s="1"/>
  <c r="G593" i="1"/>
  <c r="H593" i="1" s="1"/>
  <c r="G592" i="1"/>
  <c r="H592" i="1" s="1"/>
  <c r="G591" i="1"/>
  <c r="H591" i="1" s="1"/>
  <c r="G590" i="1"/>
  <c r="H590" i="1" s="1"/>
  <c r="G589" i="1"/>
  <c r="H589" i="1" s="1"/>
  <c r="G587" i="1"/>
  <c r="H587" i="1" s="1"/>
  <c r="G586" i="1"/>
  <c r="H586" i="1" s="1"/>
  <c r="G585" i="1"/>
  <c r="H585" i="1" s="1"/>
  <c r="G583" i="1"/>
  <c r="H583" i="1" s="1"/>
  <c r="G582" i="1"/>
  <c r="H582" i="1" s="1"/>
  <c r="G581" i="1"/>
  <c r="H581" i="1" s="1"/>
  <c r="G580" i="1"/>
  <c r="H580" i="1" s="1"/>
  <c r="G579" i="1"/>
  <c r="H579" i="1" s="1"/>
  <c r="G578" i="1"/>
  <c r="H578" i="1" s="1"/>
  <c r="G577" i="1"/>
  <c r="H577" i="1" s="1"/>
  <c r="G576" i="1"/>
  <c r="H576" i="1" s="1"/>
  <c r="G575" i="1"/>
  <c r="H575" i="1" s="1"/>
  <c r="G574" i="1"/>
  <c r="H574" i="1" s="1"/>
  <c r="G573" i="1"/>
  <c r="H573" i="1" s="1"/>
  <c r="G572" i="1"/>
  <c r="H572" i="1" s="1"/>
  <c r="G571" i="1"/>
  <c r="H571" i="1" s="1"/>
  <c r="G570" i="1"/>
  <c r="H570" i="1" s="1"/>
  <c r="G569" i="1"/>
  <c r="H569" i="1" s="1"/>
  <c r="G568" i="1"/>
  <c r="H568" i="1" s="1"/>
  <c r="G567" i="1"/>
  <c r="H567" i="1" s="1"/>
  <c r="G566" i="1"/>
  <c r="H566" i="1" s="1"/>
  <c r="G565" i="1"/>
  <c r="H565" i="1" s="1"/>
  <c r="G564" i="1"/>
  <c r="H564" i="1" s="1"/>
  <c r="G563" i="1"/>
  <c r="H563" i="1" s="1"/>
  <c r="G562" i="1"/>
  <c r="H562" i="1" s="1"/>
  <c r="G561" i="1"/>
  <c r="H561" i="1" s="1"/>
  <c r="G560" i="1"/>
  <c r="H560" i="1" s="1"/>
  <c r="G559" i="1"/>
  <c r="H559" i="1" s="1"/>
  <c r="G558" i="1"/>
  <c r="H558" i="1" s="1"/>
  <c r="G557" i="1"/>
  <c r="H557" i="1" s="1"/>
  <c r="G556" i="1"/>
  <c r="H556" i="1" s="1"/>
  <c r="G555" i="1"/>
  <c r="H555" i="1" s="1"/>
  <c r="G554" i="1"/>
  <c r="H554" i="1" s="1"/>
  <c r="G476" i="1" l="1"/>
  <c r="H476" i="1" s="1"/>
  <c r="B1523" i="1"/>
  <c r="G1524" i="1"/>
  <c r="H1524" i="1" s="1"/>
  <c r="G1525" i="1"/>
  <c r="H1525" i="1" s="1"/>
  <c r="G1526" i="1"/>
  <c r="H1526" i="1" s="1"/>
  <c r="G1527" i="1"/>
  <c r="H1527" i="1" s="1"/>
  <c r="G1528" i="1"/>
  <c r="H1528" i="1" s="1"/>
  <c r="G1529" i="1"/>
  <c r="H1529" i="1" s="1"/>
  <c r="G1530" i="1"/>
  <c r="H1530" i="1" s="1"/>
  <c r="G1531" i="1"/>
  <c r="H1531" i="1" s="1"/>
  <c r="G1532" i="1"/>
  <c r="H1532" i="1" s="1"/>
  <c r="G1533" i="1"/>
  <c r="H1533" i="1" s="1"/>
  <c r="G1534" i="1"/>
  <c r="H1534" i="1" s="1"/>
  <c r="G1535" i="1"/>
  <c r="H1535" i="1" s="1"/>
  <c r="G1523" i="1"/>
  <c r="H1523" i="1" s="1"/>
  <c r="G380" i="1"/>
  <c r="H380" i="1" s="1"/>
  <c r="B1524" i="1" l="1"/>
  <c r="B1525" i="1" s="1"/>
  <c r="B1526" i="1" s="1"/>
  <c r="B1527" i="1" s="1"/>
  <c r="B1528" i="1" s="1"/>
  <c r="B1529" i="1" s="1"/>
  <c r="B1530" i="1" s="1"/>
  <c r="B1531" i="1" s="1"/>
  <c r="B1532" i="1" s="1"/>
  <c r="B1533" i="1" s="1"/>
  <c r="B1534" i="1" s="1"/>
  <c r="B1535" i="1" s="1"/>
  <c r="B1536" i="1" s="1"/>
  <c r="B1537" i="1" s="1"/>
  <c r="B1538" i="1" s="1"/>
  <c r="B1539" i="1" s="1"/>
  <c r="B1540" i="1" s="1"/>
  <c r="B1541" i="1" s="1"/>
  <c r="B1542" i="1" s="1"/>
  <c r="B1543" i="1" s="1"/>
  <c r="B1544" i="1" s="1"/>
  <c r="B1545" i="1" s="1"/>
  <c r="B1546" i="1" s="1"/>
  <c r="B1547" i="1" s="1"/>
  <c r="B1548" i="1" s="1"/>
  <c r="G310" i="1"/>
  <c r="H310" i="1" s="1"/>
  <c r="G304" i="1" l="1"/>
  <c r="H304" i="1" s="1"/>
  <c r="G302" i="1"/>
  <c r="H302" i="1" s="1"/>
  <c r="G303" i="1"/>
  <c r="H303" i="1" s="1"/>
  <c r="G305" i="1"/>
  <c r="H305" i="1" s="1"/>
  <c r="G255" i="1"/>
  <c r="H255" i="1" s="1"/>
  <c r="G256" i="1"/>
  <c r="H256" i="1" s="1"/>
  <c r="G384" i="1" l="1"/>
  <c r="H384" i="1" s="1"/>
  <c r="G383" i="1"/>
  <c r="H383" i="1" s="1"/>
  <c r="G92" i="1" l="1"/>
  <c r="H92" i="1" s="1"/>
  <c r="G93" i="1"/>
  <c r="H93" i="1" s="1"/>
  <c r="G94" i="1"/>
  <c r="H94" i="1" s="1"/>
  <c r="G95" i="1"/>
  <c r="H95" i="1" s="1"/>
  <c r="G96" i="1"/>
  <c r="H96" i="1" s="1"/>
  <c r="G87" i="1"/>
  <c r="H87" i="1" s="1"/>
  <c r="G86" i="1"/>
  <c r="H86" i="1" s="1"/>
  <c r="G85" i="1"/>
  <c r="H85" i="1" s="1"/>
  <c r="G867" i="1" l="1"/>
  <c r="H867" i="1" s="1"/>
  <c r="G1725" i="1" l="1"/>
  <c r="H1725" i="1" s="1"/>
  <c r="G1724" i="1"/>
  <c r="H1724" i="1" s="1"/>
  <c r="G1723" i="1"/>
  <c r="H1723" i="1" s="1"/>
  <c r="G1722" i="1"/>
  <c r="H1722" i="1" s="1"/>
  <c r="G1721" i="1"/>
  <c r="H1721" i="1" s="1"/>
  <c r="G1720" i="1"/>
  <c r="H1720" i="1" s="1"/>
  <c r="G1719" i="1"/>
  <c r="H1719" i="1" s="1"/>
  <c r="G1718" i="1"/>
  <c r="H1718" i="1" s="1"/>
  <c r="G1717" i="1"/>
  <c r="H1717" i="1" s="1"/>
  <c r="G1716" i="1"/>
  <c r="H1716" i="1" s="1"/>
  <c r="G1715" i="1"/>
  <c r="H1715" i="1" s="1"/>
  <c r="G1714" i="1"/>
  <c r="H1714" i="1" s="1"/>
  <c r="G1713" i="1"/>
  <c r="H1713" i="1" s="1"/>
  <c r="G1712" i="1"/>
  <c r="H1712" i="1" s="1"/>
  <c r="G1711" i="1"/>
  <c r="H1711" i="1" s="1"/>
  <c r="G1710" i="1"/>
  <c r="H1710" i="1" s="1"/>
  <c r="G1709" i="1"/>
  <c r="H1709" i="1" s="1"/>
  <c r="G1708" i="1"/>
  <c r="H1708" i="1" s="1"/>
  <c r="G1707" i="1"/>
  <c r="H1707" i="1" s="1"/>
  <c r="G1706" i="1"/>
  <c r="H1706" i="1" s="1"/>
  <c r="G1705" i="1"/>
  <c r="H1705" i="1" s="1"/>
  <c r="G1197" i="1" l="1"/>
  <c r="H1197" i="1" s="1"/>
  <c r="G1196" i="1"/>
  <c r="H1196" i="1" s="1"/>
  <c r="G1195" i="1"/>
  <c r="H1195" i="1" s="1"/>
  <c r="G1194" i="1"/>
  <c r="H1194" i="1" s="1"/>
  <c r="G1193" i="1"/>
  <c r="H1193" i="1" s="1"/>
  <c r="G1192" i="1"/>
  <c r="H1192" i="1" s="1"/>
  <c r="G1191" i="1"/>
  <c r="H1191" i="1" s="1"/>
  <c r="G1190" i="1"/>
  <c r="H1190" i="1" s="1"/>
  <c r="G1189" i="1"/>
  <c r="H1189" i="1" s="1"/>
  <c r="G1188" i="1"/>
  <c r="H1188" i="1" s="1"/>
  <c r="G1187" i="1"/>
  <c r="H1187" i="1" s="1"/>
  <c r="G1186" i="1"/>
  <c r="H1186" i="1" s="1"/>
  <c r="G1185" i="1"/>
  <c r="H1185" i="1" s="1"/>
  <c r="G1184" i="1"/>
  <c r="H1184" i="1" s="1"/>
  <c r="G1183" i="1"/>
  <c r="H1183" i="1" s="1"/>
  <c r="G1182" i="1"/>
  <c r="H1182" i="1" s="1"/>
  <c r="G1181" i="1"/>
  <c r="H1181" i="1" s="1"/>
  <c r="G1180" i="1"/>
  <c r="H1180" i="1" s="1"/>
  <c r="G1179" i="1"/>
  <c r="H1179" i="1" s="1"/>
  <c r="G1178" i="1"/>
  <c r="H1178" i="1" s="1"/>
  <c r="G1177" i="1"/>
  <c r="H1177" i="1" s="1"/>
  <c r="G1176" i="1"/>
  <c r="H1176" i="1" s="1"/>
  <c r="G1175" i="1"/>
  <c r="H1175" i="1" s="1"/>
  <c r="G1174" i="1"/>
  <c r="H1174" i="1" s="1"/>
  <c r="G1173" i="1"/>
  <c r="H1173" i="1" s="1"/>
  <c r="G1172" i="1"/>
  <c r="H1172" i="1" s="1"/>
  <c r="G1171" i="1"/>
  <c r="H1171" i="1" s="1"/>
  <c r="G1170" i="1"/>
  <c r="H1170" i="1" s="1"/>
  <c r="G1169" i="1"/>
  <c r="H1169" i="1" s="1"/>
  <c r="G1168" i="1"/>
  <c r="H1168" i="1" s="1"/>
  <c r="G1167" i="1"/>
  <c r="H1167" i="1" s="1"/>
  <c r="G1166" i="1"/>
  <c r="H1166" i="1" s="1"/>
  <c r="G1165" i="1"/>
  <c r="H1165" i="1" s="1"/>
  <c r="G1164" i="1"/>
  <c r="H1164" i="1" s="1"/>
  <c r="G1163" i="1"/>
  <c r="H1163" i="1" s="1"/>
  <c r="G1162" i="1"/>
  <c r="H1162" i="1" s="1"/>
  <c r="G1161" i="1"/>
  <c r="H1161" i="1" s="1"/>
  <c r="G1160" i="1"/>
  <c r="H1160" i="1" s="1"/>
  <c r="G1159" i="1"/>
  <c r="H1159" i="1" s="1"/>
  <c r="G1158" i="1"/>
  <c r="H1158" i="1" s="1"/>
  <c r="G1157" i="1"/>
  <c r="H1157" i="1" s="1"/>
  <c r="G1156" i="1"/>
  <c r="H1156" i="1" s="1"/>
  <c r="G1155" i="1"/>
  <c r="H1155" i="1" s="1"/>
  <c r="G1154" i="1"/>
  <c r="H1154" i="1" s="1"/>
  <c r="G1153" i="1"/>
  <c r="H1153" i="1" s="1"/>
  <c r="G1152" i="1"/>
  <c r="H1152" i="1" s="1"/>
  <c r="G1151" i="1"/>
  <c r="H1151" i="1" s="1"/>
  <c r="G1150" i="1"/>
  <c r="H1150" i="1" s="1"/>
  <c r="G1149" i="1"/>
  <c r="H1149" i="1" s="1"/>
  <c r="G1148" i="1"/>
  <c r="H1148" i="1" s="1"/>
  <c r="G1147" i="1"/>
  <c r="H1147" i="1" s="1"/>
  <c r="G1146" i="1"/>
  <c r="H1146" i="1" s="1"/>
  <c r="G1145" i="1"/>
  <c r="H1145" i="1" s="1"/>
  <c r="G1144" i="1"/>
  <c r="H1144" i="1" s="1"/>
  <c r="G1143" i="1"/>
  <c r="H1143" i="1" s="1"/>
  <c r="G1142" i="1"/>
  <c r="H1142" i="1" s="1"/>
  <c r="G1141" i="1"/>
  <c r="H1141" i="1" s="1"/>
  <c r="G1140" i="1"/>
  <c r="H1140" i="1" s="1"/>
  <c r="G1139" i="1"/>
  <c r="H1139" i="1" s="1"/>
  <c r="G1138" i="1"/>
  <c r="H1138" i="1" s="1"/>
  <c r="G1137" i="1"/>
  <c r="H1137" i="1" s="1"/>
  <c r="G1136" i="1"/>
  <c r="H1136" i="1" s="1"/>
  <c r="G1135" i="1"/>
  <c r="H1135" i="1" s="1"/>
  <c r="G1134" i="1"/>
  <c r="H1134" i="1" s="1"/>
  <c r="G1133" i="1"/>
  <c r="H1133" i="1" s="1"/>
  <c r="G1132" i="1"/>
  <c r="H1132" i="1" s="1"/>
  <c r="G1025" i="1"/>
  <c r="H1025" i="1" s="1"/>
  <c r="G1024" i="1"/>
  <c r="H1024" i="1" s="1"/>
  <c r="G1023" i="1"/>
  <c r="H1023" i="1" s="1"/>
  <c r="G1022" i="1"/>
  <c r="H1022" i="1" s="1"/>
  <c r="G1021" i="1"/>
  <c r="H1021" i="1" s="1"/>
  <c r="G1020" i="1"/>
  <c r="H1020" i="1" s="1"/>
  <c r="G1019" i="1"/>
  <c r="H1019" i="1" s="1"/>
  <c r="G1018" i="1"/>
  <c r="H1018" i="1" s="1"/>
  <c r="G1017" i="1"/>
  <c r="H1017" i="1" s="1"/>
  <c r="G1016" i="1"/>
  <c r="H1016" i="1" s="1"/>
  <c r="G1015" i="1"/>
  <c r="H1015" i="1" s="1"/>
  <c r="G1014" i="1"/>
  <c r="H1014" i="1" s="1"/>
  <c r="G1013" i="1"/>
  <c r="H1013" i="1" s="1"/>
  <c r="G1012" i="1"/>
  <c r="H1012" i="1" s="1"/>
  <c r="G1011" i="1"/>
  <c r="H1011" i="1" s="1"/>
  <c r="G1010" i="1"/>
  <c r="H1010" i="1" s="1"/>
  <c r="G1009" i="1"/>
  <c r="H1009" i="1" s="1"/>
  <c r="G1008" i="1"/>
  <c r="H1008" i="1" s="1"/>
  <c r="G1007" i="1"/>
  <c r="H1007" i="1" s="1"/>
  <c r="G1006" i="1"/>
  <c r="H1006" i="1" s="1"/>
  <c r="G1005" i="1"/>
  <c r="H1005" i="1" s="1"/>
  <c r="G1004" i="1"/>
  <c r="H1004" i="1" s="1"/>
  <c r="G1003" i="1"/>
  <c r="H1003" i="1" s="1"/>
  <c r="G1002" i="1"/>
  <c r="H1002" i="1" s="1"/>
  <c r="G1001" i="1"/>
  <c r="H1001" i="1" s="1"/>
  <c r="G1000" i="1"/>
  <c r="H1000" i="1" s="1"/>
  <c r="G999" i="1"/>
  <c r="H999" i="1" s="1"/>
  <c r="G998" i="1"/>
  <c r="H998" i="1" s="1"/>
  <c r="G997" i="1"/>
  <c r="H997" i="1" s="1"/>
  <c r="G996" i="1"/>
  <c r="H996" i="1" s="1"/>
  <c r="G995" i="1"/>
  <c r="H995" i="1" s="1"/>
  <c r="G994" i="1"/>
  <c r="H994" i="1" s="1"/>
  <c r="G993" i="1"/>
  <c r="H993" i="1" s="1"/>
  <c r="G992" i="1"/>
  <c r="H992" i="1" s="1"/>
  <c r="G991" i="1"/>
  <c r="H991" i="1" s="1"/>
  <c r="G990" i="1"/>
  <c r="H990" i="1" s="1"/>
  <c r="G989" i="1"/>
  <c r="H989" i="1" s="1"/>
  <c r="G988" i="1"/>
  <c r="H988" i="1" s="1"/>
  <c r="G987" i="1"/>
  <c r="H987" i="1" s="1"/>
  <c r="G986" i="1"/>
  <c r="H986" i="1" s="1"/>
  <c r="G985" i="1"/>
  <c r="H985" i="1" s="1"/>
  <c r="G984" i="1"/>
  <c r="H984" i="1" s="1"/>
  <c r="G983" i="1"/>
  <c r="H983" i="1" s="1"/>
  <c r="G982" i="1"/>
  <c r="H982" i="1" s="1"/>
  <c r="G981" i="1"/>
  <c r="H981" i="1" s="1"/>
  <c r="G980" i="1"/>
  <c r="H980" i="1" s="1"/>
  <c r="G979" i="1"/>
  <c r="H979" i="1" s="1"/>
  <c r="G978" i="1"/>
  <c r="H978" i="1" s="1"/>
  <c r="G977" i="1"/>
  <c r="H977" i="1" s="1"/>
  <c r="G976" i="1"/>
  <c r="H976" i="1" s="1"/>
  <c r="G975" i="1"/>
  <c r="H975" i="1" s="1"/>
  <c r="G974" i="1"/>
  <c r="H974" i="1" s="1"/>
  <c r="G973" i="1"/>
  <c r="H973" i="1" s="1"/>
  <c r="G972" i="1"/>
  <c r="H972" i="1" s="1"/>
  <c r="G971" i="1"/>
  <c r="H971" i="1" s="1"/>
  <c r="G970" i="1"/>
  <c r="H970" i="1" s="1"/>
  <c r="G969" i="1"/>
  <c r="H969" i="1" s="1"/>
  <c r="G968" i="1"/>
  <c r="H968" i="1" s="1"/>
  <c r="G967" i="1"/>
  <c r="H967" i="1" s="1"/>
  <c r="G966" i="1"/>
  <c r="H966" i="1" s="1"/>
  <c r="G965" i="1"/>
  <c r="H965" i="1" s="1"/>
  <c r="G964" i="1"/>
  <c r="H964" i="1" s="1"/>
  <c r="G963" i="1"/>
  <c r="H963" i="1" s="1"/>
  <c r="G962" i="1"/>
  <c r="H962" i="1" s="1"/>
  <c r="G961" i="1"/>
  <c r="H961" i="1" s="1"/>
  <c r="G960" i="1"/>
  <c r="H960" i="1" s="1"/>
  <c r="G959" i="1"/>
  <c r="H959" i="1" s="1"/>
  <c r="G958" i="1"/>
  <c r="H958" i="1" s="1"/>
  <c r="G957" i="1"/>
  <c r="H957" i="1" s="1"/>
  <c r="G956" i="1"/>
  <c r="H956" i="1" s="1"/>
  <c r="G955" i="1"/>
  <c r="H955" i="1" s="1"/>
  <c r="G954" i="1"/>
  <c r="H954" i="1" s="1"/>
  <c r="G953" i="1"/>
  <c r="H953" i="1" s="1"/>
  <c r="G952" i="1"/>
  <c r="H952" i="1" s="1"/>
  <c r="G951" i="1"/>
  <c r="H951" i="1" s="1"/>
  <c r="G950" i="1"/>
  <c r="H950" i="1" s="1"/>
  <c r="G949" i="1"/>
  <c r="H949" i="1" s="1"/>
  <c r="G948" i="1"/>
  <c r="H948" i="1" s="1"/>
  <c r="G947" i="1"/>
  <c r="H947" i="1" s="1"/>
  <c r="G946" i="1"/>
  <c r="H946" i="1" s="1"/>
  <c r="G945" i="1"/>
  <c r="H945" i="1" s="1"/>
  <c r="G944" i="1"/>
  <c r="H944" i="1" s="1"/>
  <c r="G943" i="1"/>
  <c r="H943" i="1" s="1"/>
  <c r="G942" i="1"/>
  <c r="H942" i="1" s="1"/>
  <c r="G941" i="1"/>
  <c r="H941" i="1" s="1"/>
  <c r="G940" i="1"/>
  <c r="H940" i="1" s="1"/>
  <c r="G939" i="1"/>
  <c r="H939" i="1" s="1"/>
  <c r="G938" i="1"/>
  <c r="H938" i="1" s="1"/>
  <c r="G937" i="1"/>
  <c r="H937" i="1" s="1"/>
  <c r="G936" i="1"/>
  <c r="H936" i="1" s="1"/>
  <c r="G935" i="1"/>
  <c r="H935" i="1" s="1"/>
  <c r="G934" i="1"/>
  <c r="H934" i="1" s="1"/>
  <c r="G933" i="1"/>
  <c r="H933" i="1" s="1"/>
  <c r="G932" i="1"/>
  <c r="H932" i="1" s="1"/>
  <c r="G931" i="1"/>
  <c r="H931" i="1" s="1"/>
  <c r="G930" i="1"/>
  <c r="H930" i="1" s="1"/>
  <c r="G929" i="1"/>
  <c r="H929" i="1" s="1"/>
  <c r="G928" i="1"/>
  <c r="H928" i="1" s="1"/>
  <c r="G927" i="1"/>
  <c r="H927" i="1" s="1"/>
  <c r="G926" i="1"/>
  <c r="H926" i="1" s="1"/>
  <c r="G925" i="1"/>
  <c r="H925" i="1" s="1"/>
  <c r="G924" i="1"/>
  <c r="H924" i="1" s="1"/>
  <c r="G923" i="1"/>
  <c r="H923" i="1" s="1"/>
  <c r="G922" i="1"/>
  <c r="H922" i="1" s="1"/>
  <c r="G921" i="1"/>
  <c r="H921" i="1" s="1"/>
  <c r="G920" i="1"/>
  <c r="H920" i="1" s="1"/>
  <c r="G919" i="1"/>
  <c r="H919" i="1" s="1"/>
  <c r="G918" i="1"/>
  <c r="H918" i="1" s="1"/>
  <c r="G917" i="1"/>
  <c r="H917" i="1" s="1"/>
  <c r="G916" i="1"/>
  <c r="H916" i="1" s="1"/>
  <c r="G915" i="1"/>
  <c r="H915" i="1" s="1"/>
  <c r="G914" i="1"/>
  <c r="H914" i="1" s="1"/>
  <c r="G913" i="1"/>
  <c r="H913" i="1" s="1"/>
  <c r="G912" i="1"/>
  <c r="H912" i="1" s="1"/>
  <c r="G911" i="1"/>
  <c r="H911" i="1" s="1"/>
  <c r="G910" i="1"/>
  <c r="H910" i="1" s="1"/>
  <c r="G909" i="1"/>
  <c r="H909" i="1" s="1"/>
  <c r="G908" i="1"/>
  <c r="H908" i="1" s="1"/>
  <c r="G907" i="1"/>
  <c r="H907" i="1" s="1"/>
  <c r="G906" i="1"/>
  <c r="H906" i="1" s="1"/>
  <c r="G905" i="1"/>
  <c r="H905" i="1" s="1"/>
  <c r="G904" i="1"/>
  <c r="H904" i="1" s="1"/>
  <c r="G903" i="1"/>
  <c r="H903" i="1" s="1"/>
  <c r="G1682" i="1" l="1"/>
  <c r="H1682" i="1" s="1"/>
  <c r="G891" i="1" l="1"/>
  <c r="H891" i="1" s="1"/>
  <c r="G892" i="1"/>
  <c r="H892" i="1" s="1"/>
  <c r="G893" i="1"/>
  <c r="H893" i="1" s="1"/>
  <c r="G894" i="1"/>
  <c r="H894" i="1" s="1"/>
  <c r="G895" i="1"/>
  <c r="H895" i="1" s="1"/>
  <c r="G896" i="1"/>
  <c r="H896" i="1" s="1"/>
  <c r="G897" i="1"/>
  <c r="H897" i="1" s="1"/>
  <c r="G898" i="1"/>
  <c r="H898" i="1" s="1"/>
  <c r="G899" i="1"/>
  <c r="H899" i="1" s="1"/>
  <c r="G900" i="1"/>
  <c r="H900" i="1" s="1"/>
  <c r="G901" i="1"/>
  <c r="H901" i="1" s="1"/>
  <c r="G902" i="1"/>
  <c r="H902" i="1" s="1"/>
  <c r="G2447" i="1" l="1"/>
  <c r="H2447" i="1" s="1"/>
  <c r="G1555" i="1" l="1"/>
  <c r="H1555" i="1" s="1"/>
  <c r="G1554" i="1"/>
  <c r="H1554" i="1" s="1"/>
  <c r="G1553" i="1"/>
  <c r="H1553" i="1" s="1"/>
  <c r="G1552" i="1"/>
  <c r="H1552" i="1" s="1"/>
  <c r="G1551" i="1"/>
  <c r="H1551" i="1" s="1"/>
  <c r="B1551" i="1"/>
  <c r="B1552" i="1" s="1"/>
  <c r="B1553" i="1" s="1"/>
  <c r="B1554" i="1" s="1"/>
  <c r="B1555" i="1" s="1"/>
  <c r="G1550" i="1"/>
  <c r="H1550" i="1" s="1"/>
  <c r="G1876" i="1" l="1"/>
  <c r="H1876" i="1" s="1"/>
  <c r="G1877" i="1"/>
  <c r="H1877" i="1" s="1"/>
  <c r="G1878" i="1"/>
  <c r="H1878" i="1" s="1"/>
  <c r="G1879" i="1"/>
  <c r="H1879" i="1" s="1"/>
  <c r="G1880" i="1"/>
  <c r="H1880" i="1" s="1"/>
  <c r="G1881" i="1"/>
  <c r="H1881" i="1" s="1"/>
  <c r="G1882" i="1"/>
  <c r="H1882" i="1" s="1"/>
  <c r="G1462" i="1" l="1"/>
  <c r="H1462" i="1" s="1"/>
  <c r="G1463" i="1"/>
  <c r="H1463" i="1" s="1"/>
  <c r="G1464" i="1"/>
  <c r="H1464" i="1" s="1"/>
  <c r="G1465" i="1"/>
  <c r="H1465" i="1" s="1"/>
  <c r="G473" i="1" l="1"/>
  <c r="H473" i="1" s="1"/>
  <c r="G474" i="1"/>
  <c r="H474" i="1" s="1"/>
  <c r="G475" i="1"/>
  <c r="H475" i="1" s="1"/>
  <c r="G471" i="1"/>
  <c r="H471" i="1" s="1"/>
  <c r="G472" i="1"/>
  <c r="H472" i="1" s="1"/>
  <c r="G470" i="1"/>
  <c r="H470" i="1" s="1"/>
  <c r="G505" i="1" l="1"/>
  <c r="H505" i="1" s="1"/>
  <c r="G506" i="1"/>
  <c r="H506" i="1" s="1"/>
  <c r="G89" i="1" l="1"/>
  <c r="H89" i="1" s="1"/>
  <c r="G290" i="1" l="1"/>
  <c r="H290" i="1" s="1"/>
  <c r="G242" i="1" l="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8" i="1"/>
  <c r="H218" i="1" s="1"/>
  <c r="G217" i="1"/>
  <c r="H217" i="1" s="1"/>
  <c r="G216" i="1"/>
  <c r="H216" i="1" s="1"/>
  <c r="G215" i="1"/>
  <c r="H215" i="1" s="1"/>
  <c r="G214" i="1"/>
  <c r="H214" i="1" s="1"/>
  <c r="G213" i="1"/>
  <c r="H213" i="1" s="1"/>
  <c r="G212" i="1"/>
  <c r="H212" i="1" s="1"/>
  <c r="G211" i="1"/>
  <c r="H211" i="1" s="1"/>
  <c r="G210" i="1"/>
  <c r="H210" i="1" s="1"/>
  <c r="G209" i="1"/>
  <c r="H209" i="1" s="1"/>
  <c r="G208" i="1"/>
  <c r="H208" i="1" s="1"/>
  <c r="G207" i="1"/>
  <c r="H207" i="1" s="1"/>
  <c r="G206" i="1"/>
  <c r="H206" i="1" s="1"/>
  <c r="G205" i="1"/>
  <c r="H205" i="1" s="1"/>
  <c r="G204" i="1"/>
  <c r="H204" i="1" s="1"/>
  <c r="G203" i="1"/>
  <c r="H203" i="1" s="1"/>
  <c r="G201" i="1"/>
  <c r="H201" i="1" s="1"/>
  <c r="G200" i="1"/>
  <c r="H200" i="1" s="1"/>
  <c r="G199" i="1"/>
  <c r="H199" i="1" s="1"/>
  <c r="G198" i="1"/>
  <c r="H198" i="1" s="1"/>
  <c r="G197" i="1"/>
  <c r="H197" i="1" s="1"/>
  <c r="G196" i="1"/>
  <c r="H196" i="1" s="1"/>
  <c r="G195" i="1"/>
  <c r="H195"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245" i="1"/>
  <c r="H245" i="1" s="1"/>
  <c r="B246" i="1"/>
  <c r="B247" i="1" s="1"/>
  <c r="B248" i="1" s="1"/>
  <c r="B249" i="1" s="1"/>
  <c r="B250" i="1" s="1"/>
  <c r="B251" i="1" s="1"/>
  <c r="B252" i="1" s="1"/>
  <c r="B253" i="1" s="1"/>
  <c r="B254" i="1" s="1"/>
  <c r="B255" i="1" s="1"/>
  <c r="B256" i="1" s="1"/>
  <c r="B257" i="1" s="1"/>
  <c r="B258" i="1" s="1"/>
  <c r="B259" i="1" s="1"/>
  <c r="B260" i="1" s="1"/>
  <c r="B261" i="1" s="1"/>
  <c r="B262" i="1" s="1"/>
  <c r="B263" i="1" s="1"/>
  <c r="G246" i="1"/>
  <c r="H246" i="1" s="1"/>
  <c r="G247" i="1"/>
  <c r="H247" i="1" s="1"/>
  <c r="G248" i="1"/>
  <c r="H248" i="1" s="1"/>
  <c r="G249" i="1"/>
  <c r="H249" i="1" s="1"/>
  <c r="B264" i="1" l="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G698" i="1"/>
  <c r="H698" i="1" s="1"/>
  <c r="G699" i="1"/>
  <c r="H699" i="1" s="1"/>
  <c r="G705" i="1"/>
  <c r="H705" i="1" s="1"/>
  <c r="B706" i="1"/>
  <c r="B707" i="1" s="1"/>
  <c r="B708" i="1" s="1"/>
  <c r="B709" i="1" s="1"/>
  <c r="B710" i="1" s="1"/>
  <c r="G706" i="1"/>
  <c r="H706" i="1" s="1"/>
  <c r="G707" i="1"/>
  <c r="H707" i="1" s="1"/>
  <c r="G708" i="1"/>
  <c r="H708" i="1" s="1"/>
  <c r="G709" i="1"/>
  <c r="H709" i="1" s="1"/>
  <c r="G710" i="1"/>
  <c r="H710" i="1" s="1"/>
  <c r="B301" i="1" l="1"/>
  <c r="B302" i="1" s="1"/>
  <c r="B303" i="1" s="1"/>
  <c r="B304" i="1" s="1"/>
  <c r="B305" i="1" s="1"/>
  <c r="B306" i="1" s="1"/>
  <c r="B307" i="1" s="1"/>
  <c r="B308" i="1" s="1"/>
  <c r="B309" i="1" s="1"/>
  <c r="B310" i="1" s="1"/>
  <c r="G535" i="1"/>
  <c r="H535" i="1" s="1"/>
  <c r="G534" i="1"/>
  <c r="H534" i="1" s="1"/>
  <c r="G533" i="1"/>
  <c r="H533" i="1" s="1"/>
  <c r="G532" i="1"/>
  <c r="H532" i="1" s="1"/>
  <c r="G531" i="1"/>
  <c r="H531" i="1" s="1"/>
  <c r="G530" i="1"/>
  <c r="H530" i="1" s="1"/>
  <c r="G529" i="1"/>
  <c r="H529" i="1" s="1"/>
  <c r="G350" i="1" l="1"/>
  <c r="H350" i="1" s="1"/>
  <c r="G376" i="1" l="1"/>
  <c r="H376" i="1" s="1"/>
  <c r="G377" i="1"/>
  <c r="H377" i="1" s="1"/>
  <c r="G378" i="1"/>
  <c r="H378" i="1" s="1"/>
  <c r="G379" i="1"/>
  <c r="H379" i="1" s="1"/>
  <c r="G381" i="1"/>
  <c r="H381" i="1" s="1"/>
  <c r="G382" i="1"/>
  <c r="H382" i="1" s="1"/>
  <c r="G370" i="1"/>
  <c r="H370" i="1" s="1"/>
  <c r="G371" i="1"/>
  <c r="H371" i="1" s="1"/>
  <c r="G372" i="1"/>
  <c r="H372" i="1" s="1"/>
  <c r="G373" i="1"/>
  <c r="H373" i="1" s="1"/>
  <c r="G374" i="1"/>
  <c r="H374" i="1" s="1"/>
  <c r="G375" i="1"/>
  <c r="H375" i="1" s="1"/>
  <c r="G365" i="1" l="1"/>
  <c r="H365" i="1" s="1"/>
  <c r="G366" i="1"/>
  <c r="H366" i="1" s="1"/>
  <c r="G367" i="1"/>
  <c r="H367" i="1" s="1"/>
  <c r="G368" i="1"/>
  <c r="H368" i="1" s="1"/>
  <c r="G369" i="1"/>
  <c r="H369" i="1" s="1"/>
  <c r="G90" i="1" l="1"/>
  <c r="H90" i="1" s="1"/>
  <c r="G91" i="1"/>
  <c r="H91" i="1" s="1"/>
  <c r="G1681" i="1" l="1"/>
  <c r="H1681" i="1" s="1"/>
  <c r="G520" i="1" l="1"/>
  <c r="G519" i="1"/>
  <c r="G10" i="1"/>
  <c r="G9" i="1"/>
  <c r="G545" i="1" l="1"/>
  <c r="H545" i="1" s="1"/>
  <c r="G544" i="1"/>
  <c r="H544" i="1" s="1"/>
  <c r="G542" i="1"/>
  <c r="H542" i="1" s="1"/>
  <c r="G541" i="1"/>
  <c r="H541" i="1" s="1"/>
  <c r="G538" i="1"/>
  <c r="H538" i="1" s="1"/>
  <c r="G537" i="1"/>
  <c r="H537" i="1" s="1"/>
  <c r="G528" i="1"/>
  <c r="H528" i="1" s="1"/>
  <c r="G527" i="1"/>
  <c r="H527" i="1" s="1"/>
  <c r="G1548" i="1" l="1"/>
  <c r="H1548" i="1" s="1"/>
  <c r="G1547" i="1" l="1"/>
  <c r="G1546" i="1"/>
  <c r="H1546" i="1" l="1"/>
  <c r="H1547" i="1"/>
  <c r="H520" i="1" l="1"/>
  <c r="H519" i="1"/>
  <c r="H10" i="1"/>
  <c r="H9" i="1"/>
  <c r="G2524" i="1" l="1"/>
  <c r="H2524" i="1" s="1"/>
  <c r="G2523" i="1"/>
  <c r="H2523" i="1" s="1"/>
  <c r="G2522" i="1"/>
  <c r="H2522" i="1" s="1"/>
  <c r="G2521" i="1"/>
  <c r="H2521" i="1" s="1"/>
  <c r="G2520" i="1"/>
  <c r="H2520" i="1" s="1"/>
  <c r="G2518" i="1"/>
  <c r="H2518" i="1" s="1"/>
  <c r="G2517" i="1"/>
  <c r="H2517" i="1" s="1"/>
  <c r="G2516" i="1"/>
  <c r="H2516" i="1" s="1"/>
  <c r="G2515" i="1"/>
  <c r="H2515" i="1" s="1"/>
  <c r="G2514" i="1"/>
  <c r="H2514" i="1" s="1"/>
  <c r="G2513" i="1"/>
  <c r="H2513" i="1" s="1"/>
  <c r="G2512" i="1"/>
  <c r="H2512" i="1" s="1"/>
  <c r="G2511" i="1"/>
  <c r="H2511" i="1" s="1"/>
  <c r="G2510" i="1"/>
  <c r="H2510" i="1" s="1"/>
  <c r="G2509" i="1"/>
  <c r="H2509" i="1" s="1"/>
  <c r="G2508" i="1"/>
  <c r="H2508" i="1" s="1"/>
  <c r="G2507" i="1"/>
  <c r="H2507" i="1" s="1"/>
  <c r="G2506" i="1"/>
  <c r="H2506" i="1" s="1"/>
  <c r="G2505" i="1"/>
  <c r="H2505" i="1" s="1"/>
  <c r="G2504" i="1"/>
  <c r="H2504" i="1" s="1"/>
  <c r="G2502" i="1"/>
  <c r="H2502" i="1" s="1"/>
  <c r="G2501" i="1"/>
  <c r="H2501" i="1" s="1"/>
  <c r="G2500" i="1"/>
  <c r="H2500" i="1" s="1"/>
  <c r="G2499" i="1"/>
  <c r="H2499" i="1" s="1"/>
  <c r="G2498" i="1"/>
  <c r="H2498" i="1" s="1"/>
  <c r="G2497" i="1"/>
  <c r="H2497" i="1" s="1"/>
  <c r="G2495" i="1"/>
  <c r="H2495" i="1" s="1"/>
  <c r="G2494" i="1"/>
  <c r="H2494" i="1" s="1"/>
  <c r="G2493" i="1"/>
  <c r="H2493" i="1" s="1"/>
  <c r="G2492" i="1"/>
  <c r="H2492" i="1" s="1"/>
  <c r="G2491" i="1"/>
  <c r="H2491" i="1" s="1"/>
  <c r="G2490" i="1"/>
  <c r="H2490" i="1" s="1"/>
  <c r="G2489" i="1"/>
  <c r="H2489" i="1" s="1"/>
  <c r="G2488" i="1"/>
  <c r="H2488" i="1" s="1"/>
  <c r="G2468" i="1"/>
  <c r="H2468" i="1" s="1"/>
  <c r="G2467" i="1"/>
  <c r="H2467" i="1" s="1"/>
  <c r="G2466" i="1"/>
  <c r="H2466" i="1" s="1"/>
  <c r="G2465" i="1"/>
  <c r="H2465" i="1" s="1"/>
  <c r="G2464" i="1"/>
  <c r="H2464" i="1" s="1"/>
  <c r="G2462" i="1"/>
  <c r="H2462" i="1" s="1"/>
  <c r="G2461" i="1"/>
  <c r="H2461" i="1" s="1"/>
  <c r="G2460" i="1"/>
  <c r="H2460" i="1" s="1"/>
  <c r="G2459" i="1"/>
  <c r="H2459" i="1" s="1"/>
  <c r="G2458" i="1"/>
  <c r="H2458" i="1" s="1"/>
  <c r="G2457" i="1"/>
  <c r="H2457" i="1" s="1"/>
  <c r="G2456" i="1"/>
  <c r="H2456" i="1" s="1"/>
  <c r="G2455" i="1"/>
  <c r="H2455" i="1" s="1"/>
  <c r="G2454" i="1"/>
  <c r="H2454" i="1" s="1"/>
  <c r="G2452" i="1"/>
  <c r="H2452" i="1" s="1"/>
  <c r="G2451" i="1"/>
  <c r="H2451" i="1" s="1"/>
  <c r="G2450" i="1"/>
  <c r="H2450" i="1" s="1"/>
  <c r="G2448" i="1"/>
  <c r="H2448" i="1" s="1"/>
  <c r="G2446" i="1"/>
  <c r="H2446" i="1" s="1"/>
  <c r="G2445" i="1"/>
  <c r="H2445" i="1" s="1"/>
  <c r="G2444" i="1"/>
  <c r="H2444" i="1" s="1"/>
  <c r="G2443" i="1"/>
  <c r="H2443" i="1" s="1"/>
  <c r="G2442" i="1"/>
  <c r="H2442" i="1" s="1"/>
  <c r="G2441" i="1"/>
  <c r="H2441" i="1" s="1"/>
  <c r="G2440" i="1"/>
  <c r="H2440" i="1" s="1"/>
  <c r="G2439" i="1"/>
  <c r="H2439" i="1" s="1"/>
  <c r="G2437" i="1"/>
  <c r="H2437" i="1" s="1"/>
  <c r="G2436" i="1"/>
  <c r="H2436" i="1" s="1"/>
  <c r="G2435" i="1"/>
  <c r="H2435" i="1" s="1"/>
  <c r="G2433" i="1"/>
  <c r="H2433" i="1" s="1"/>
  <c r="G2431" i="1"/>
  <c r="H2431" i="1" s="1"/>
  <c r="G2430" i="1"/>
  <c r="H2430" i="1" s="1"/>
  <c r="G2428" i="1"/>
  <c r="H2428" i="1" s="1"/>
  <c r="G2427" i="1"/>
  <c r="H2427" i="1" s="1"/>
  <c r="G2426" i="1"/>
  <c r="H2426" i="1" s="1"/>
  <c r="G2425" i="1"/>
  <c r="H2425" i="1" s="1"/>
  <c r="G2424" i="1"/>
  <c r="H2424" i="1" s="1"/>
  <c r="G2421" i="1"/>
  <c r="H2421" i="1" s="1"/>
  <c r="G2420" i="1"/>
  <c r="H2420" i="1" s="1"/>
  <c r="G2419" i="1"/>
  <c r="H2419" i="1" s="1"/>
  <c r="G2418" i="1"/>
  <c r="H2418" i="1" s="1"/>
  <c r="G2416" i="1"/>
  <c r="H2416" i="1" s="1"/>
  <c r="G2415" i="1"/>
  <c r="H2415" i="1" s="1"/>
  <c r="G2411" i="1"/>
  <c r="H2411" i="1" s="1"/>
  <c r="G2410" i="1"/>
  <c r="H2410" i="1" s="1"/>
  <c r="G2409" i="1"/>
  <c r="H2409" i="1" s="1"/>
  <c r="G2408" i="1"/>
  <c r="H2408" i="1" s="1"/>
  <c r="G2406" i="1"/>
  <c r="H2406" i="1" s="1"/>
  <c r="G2405" i="1"/>
  <c r="H2405" i="1" s="1"/>
  <c r="G2404" i="1"/>
  <c r="H2404" i="1" s="1"/>
  <c r="G2403" i="1"/>
  <c r="H2403" i="1" s="1"/>
  <c r="G2401" i="1"/>
  <c r="H2401" i="1" s="1"/>
  <c r="G2400" i="1"/>
  <c r="H2400" i="1" s="1"/>
  <c r="G2399" i="1"/>
  <c r="H2399" i="1" s="1"/>
  <c r="G2397" i="1"/>
  <c r="H2397" i="1" s="1"/>
  <c r="G2396" i="1"/>
  <c r="H2396" i="1" s="1"/>
  <c r="G2394" i="1"/>
  <c r="H2394" i="1" s="1"/>
  <c r="G2393" i="1"/>
  <c r="H2393" i="1" s="1"/>
  <c r="G2392" i="1"/>
  <c r="H2392" i="1" s="1"/>
  <c r="G2391" i="1"/>
  <c r="H2391" i="1" s="1"/>
  <c r="G2390" i="1"/>
  <c r="H2390" i="1" s="1"/>
  <c r="G2389" i="1"/>
  <c r="H2389" i="1" s="1"/>
  <c r="G2387" i="1"/>
  <c r="H2387" i="1" s="1"/>
  <c r="G2386" i="1"/>
  <c r="H2386" i="1" s="1"/>
  <c r="G2385" i="1"/>
  <c r="H2385" i="1" s="1"/>
  <c r="G2384" i="1"/>
  <c r="H2384" i="1" s="1"/>
  <c r="G2383" i="1"/>
  <c r="H2383" i="1" s="1"/>
  <c r="G2382" i="1"/>
  <c r="H2382" i="1" s="1"/>
  <c r="G2380" i="1"/>
  <c r="H2380" i="1" s="1"/>
  <c r="G2379" i="1"/>
  <c r="H2379" i="1" s="1"/>
  <c r="G2378" i="1"/>
  <c r="H2378" i="1" s="1"/>
  <c r="G2377" i="1"/>
  <c r="H2377" i="1" s="1"/>
  <c r="G2376" i="1"/>
  <c r="H2376" i="1" s="1"/>
  <c r="G2375" i="1"/>
  <c r="H2375" i="1" s="1"/>
  <c r="G2374" i="1"/>
  <c r="H2374" i="1" s="1"/>
  <c r="G2373" i="1"/>
  <c r="H2373" i="1" s="1"/>
  <c r="G2372" i="1"/>
  <c r="H2372" i="1" s="1"/>
  <c r="G2371" i="1"/>
  <c r="H2371" i="1" s="1"/>
  <c r="G2370" i="1"/>
  <c r="H2370" i="1" s="1"/>
  <c r="G2369" i="1"/>
  <c r="H2369" i="1" s="1"/>
  <c r="G2368" i="1"/>
  <c r="H2368" i="1" s="1"/>
  <c r="G2365" i="1"/>
  <c r="H2365" i="1" s="1"/>
  <c r="G2364" i="1"/>
  <c r="H2364" i="1" s="1"/>
  <c r="G2363" i="1"/>
  <c r="H2363" i="1" s="1"/>
  <c r="G2362" i="1"/>
  <c r="H2362" i="1" s="1"/>
  <c r="G2361" i="1"/>
  <c r="H2361" i="1" s="1"/>
  <c r="G2360" i="1"/>
  <c r="H2360" i="1" s="1"/>
  <c r="G2359" i="1"/>
  <c r="H2359" i="1" s="1"/>
  <c r="G2358" i="1"/>
  <c r="H2358" i="1" s="1"/>
  <c r="G2357" i="1"/>
  <c r="H2357" i="1" s="1"/>
  <c r="G2356" i="1"/>
  <c r="H2356" i="1" s="1"/>
  <c r="G2355" i="1"/>
  <c r="H2355" i="1" s="1"/>
  <c r="G2354" i="1"/>
  <c r="H2354" i="1" s="1"/>
  <c r="G2352" i="1"/>
  <c r="H2352" i="1" s="1"/>
  <c r="G2351" i="1"/>
  <c r="H2351" i="1" s="1"/>
  <c r="G2350" i="1"/>
  <c r="H2350" i="1" s="1"/>
  <c r="G2349" i="1"/>
  <c r="H2349" i="1" s="1"/>
  <c r="G2348" i="1"/>
  <c r="H2348" i="1" s="1"/>
  <c r="G2347" i="1"/>
  <c r="H2347" i="1" s="1"/>
  <c r="G2345" i="1"/>
  <c r="H2345" i="1" s="1"/>
  <c r="G2344" i="1"/>
  <c r="H2344" i="1" s="1"/>
  <c r="G2343" i="1"/>
  <c r="H2343" i="1" s="1"/>
  <c r="G2341" i="1"/>
  <c r="H2341" i="1" s="1"/>
  <c r="G2340" i="1"/>
  <c r="H2340" i="1" s="1"/>
  <c r="G2339" i="1"/>
  <c r="H2339" i="1" s="1"/>
  <c r="G2338" i="1"/>
  <c r="H2338" i="1" s="1"/>
  <c r="G2337" i="1"/>
  <c r="H2337" i="1" s="1"/>
  <c r="G2336" i="1"/>
  <c r="H2336" i="1" s="1"/>
  <c r="G2335" i="1"/>
  <c r="H2335" i="1" s="1"/>
  <c r="G2334" i="1"/>
  <c r="H2334" i="1" s="1"/>
  <c r="G2333" i="1"/>
  <c r="H2333" i="1" s="1"/>
  <c r="G2331" i="1"/>
  <c r="H2331" i="1" s="1"/>
  <c r="G2330" i="1"/>
  <c r="H2330" i="1" s="1"/>
  <c r="G2329" i="1"/>
  <c r="H2329" i="1" s="1"/>
  <c r="G2328" i="1"/>
  <c r="H2328" i="1" s="1"/>
  <c r="G2327" i="1"/>
  <c r="H2327" i="1" s="1"/>
  <c r="G2326" i="1"/>
  <c r="H2326" i="1" s="1"/>
  <c r="G2325" i="1"/>
  <c r="H2325" i="1" s="1"/>
  <c r="G2324" i="1"/>
  <c r="H2324" i="1" s="1"/>
  <c r="G2323" i="1"/>
  <c r="H2323" i="1" s="1"/>
  <c r="G2322" i="1"/>
  <c r="H2322" i="1" s="1"/>
  <c r="G2321" i="1"/>
  <c r="H2321" i="1" s="1"/>
  <c r="G2320" i="1"/>
  <c r="H2320" i="1" s="1"/>
  <c r="G2318" i="1"/>
  <c r="H2318" i="1" s="1"/>
  <c r="G2317" i="1"/>
  <c r="H2317" i="1" s="1"/>
  <c r="G2316" i="1"/>
  <c r="H2316" i="1" s="1"/>
  <c r="G2315" i="1"/>
  <c r="H2315" i="1" s="1"/>
  <c r="G2313" i="1"/>
  <c r="H2313" i="1" s="1"/>
  <c r="G2312" i="1"/>
  <c r="H2312" i="1" s="1"/>
  <c r="G2311" i="1"/>
  <c r="H2311" i="1" s="1"/>
  <c r="G2310" i="1"/>
  <c r="H2310" i="1" s="1"/>
  <c r="G2309" i="1"/>
  <c r="H2309" i="1" s="1"/>
  <c r="G2308" i="1"/>
  <c r="H2308" i="1" s="1"/>
  <c r="G2307" i="1"/>
  <c r="H2307" i="1" s="1"/>
  <c r="G2306" i="1"/>
  <c r="H2306" i="1" s="1"/>
  <c r="G2304" i="1"/>
  <c r="H2304" i="1" s="1"/>
  <c r="G2303" i="1"/>
  <c r="H2303" i="1" s="1"/>
  <c r="G2302" i="1"/>
  <c r="H2302" i="1" s="1"/>
  <c r="G2299" i="1"/>
  <c r="H2299" i="1" s="1"/>
  <c r="G2298" i="1"/>
  <c r="H2298" i="1" s="1"/>
  <c r="G2297" i="1"/>
  <c r="H2297" i="1" s="1"/>
  <c r="G2295" i="1"/>
  <c r="H2295" i="1" s="1"/>
  <c r="G2294" i="1"/>
  <c r="H2294" i="1" s="1"/>
  <c r="G2292" i="1"/>
  <c r="H2292" i="1" s="1"/>
  <c r="G2291" i="1"/>
  <c r="H2291" i="1" s="1"/>
  <c r="G2290" i="1"/>
  <c r="H2290" i="1" s="1"/>
  <c r="G2289" i="1"/>
  <c r="H2289" i="1" s="1"/>
  <c r="G2288" i="1"/>
  <c r="H2288" i="1" s="1"/>
  <c r="G2287" i="1"/>
  <c r="H2287" i="1" s="1"/>
  <c r="G2286" i="1"/>
  <c r="H2286" i="1" s="1"/>
  <c r="G2285" i="1"/>
  <c r="H2285" i="1" s="1"/>
  <c r="G2283" i="1"/>
  <c r="H2283" i="1" s="1"/>
  <c r="G2282" i="1"/>
  <c r="H2282" i="1" s="1"/>
  <c r="G2280" i="1"/>
  <c r="H2280" i="1" s="1"/>
  <c r="G2279" i="1"/>
  <c r="H2279" i="1" s="1"/>
  <c r="G2278" i="1"/>
  <c r="H2278" i="1" s="1"/>
  <c r="G2276" i="1"/>
  <c r="H2276" i="1" s="1"/>
  <c r="G2275" i="1"/>
  <c r="H2275" i="1" s="1"/>
  <c r="G2274" i="1"/>
  <c r="H2274" i="1" s="1"/>
  <c r="G2272" i="1"/>
  <c r="H2272" i="1" s="1"/>
  <c r="G2270" i="1"/>
  <c r="H2270" i="1" s="1"/>
  <c r="G2268" i="1"/>
  <c r="H2268" i="1" s="1"/>
  <c r="G2264" i="1"/>
  <c r="H2264" i="1" s="1"/>
  <c r="G2263" i="1"/>
  <c r="H2263" i="1" s="1"/>
  <c r="G2262" i="1"/>
  <c r="H2262" i="1" s="1"/>
  <c r="G2260" i="1"/>
  <c r="H2260" i="1" s="1"/>
  <c r="G2259" i="1"/>
  <c r="H2259" i="1" s="1"/>
  <c r="G2258" i="1"/>
  <c r="H2258" i="1" s="1"/>
  <c r="G2257" i="1"/>
  <c r="H2257" i="1" s="1"/>
  <c r="G2256" i="1"/>
  <c r="H2256" i="1" s="1"/>
  <c r="G2252" i="1"/>
  <c r="H2252" i="1" s="1"/>
  <c r="G2251" i="1"/>
  <c r="H2251" i="1" s="1"/>
  <c r="G2250" i="1"/>
  <c r="H2250" i="1" s="1"/>
  <c r="G2248" i="1"/>
  <c r="H2248" i="1" s="1"/>
  <c r="G2247" i="1"/>
  <c r="H2247" i="1" s="1"/>
  <c r="G2245" i="1"/>
  <c r="H2245" i="1" s="1"/>
  <c r="G2244" i="1"/>
  <c r="H2244" i="1" s="1"/>
  <c r="G2243" i="1"/>
  <c r="H2243" i="1" s="1"/>
  <c r="G2242" i="1"/>
  <c r="H2242" i="1" s="1"/>
  <c r="G2241" i="1"/>
  <c r="H2241" i="1" s="1"/>
  <c r="G2240" i="1"/>
  <c r="H2240" i="1" s="1"/>
  <c r="G2239" i="1"/>
  <c r="H2239" i="1" s="1"/>
  <c r="G2238" i="1"/>
  <c r="H2238" i="1" s="1"/>
  <c r="G2237" i="1"/>
  <c r="H2237" i="1" s="1"/>
  <c r="G2235" i="1"/>
  <c r="H2235" i="1" s="1"/>
  <c r="G2234" i="1"/>
  <c r="H2234" i="1" s="1"/>
  <c r="G2233" i="1"/>
  <c r="H2233" i="1" s="1"/>
  <c r="G2232" i="1"/>
  <c r="H2232" i="1" s="1"/>
  <c r="G2231" i="1"/>
  <c r="H2231" i="1" s="1"/>
  <c r="G2230" i="1"/>
  <c r="H2230" i="1" s="1"/>
  <c r="G2229" i="1"/>
  <c r="H2229" i="1" s="1"/>
  <c r="G2228" i="1"/>
  <c r="H2228" i="1" s="1"/>
  <c r="G2227" i="1"/>
  <c r="H2227" i="1" s="1"/>
  <c r="G2226" i="1"/>
  <c r="H2226" i="1" s="1"/>
  <c r="G2225" i="1"/>
  <c r="H2225" i="1" s="1"/>
  <c r="G2224" i="1"/>
  <c r="H2224" i="1" s="1"/>
  <c r="G2223" i="1"/>
  <c r="H2223" i="1" s="1"/>
  <c r="G2222" i="1"/>
  <c r="H2222" i="1" s="1"/>
  <c r="G2220" i="1"/>
  <c r="H2220" i="1" s="1"/>
  <c r="G2219" i="1"/>
  <c r="H2219" i="1" s="1"/>
  <c r="G2218" i="1"/>
  <c r="H2218" i="1" s="1"/>
  <c r="G2217" i="1"/>
  <c r="H2217" i="1" s="1"/>
  <c r="G2216" i="1"/>
  <c r="H2216" i="1" s="1"/>
  <c r="G2215" i="1"/>
  <c r="H2215" i="1" s="1"/>
  <c r="G2214" i="1"/>
  <c r="H2214" i="1" s="1"/>
  <c r="G2213" i="1"/>
  <c r="H2213" i="1" s="1"/>
  <c r="G2212" i="1"/>
  <c r="H2212" i="1" s="1"/>
  <c r="G2211" i="1"/>
  <c r="H2211" i="1" s="1"/>
  <c r="G2210" i="1"/>
  <c r="H2210" i="1" s="1"/>
  <c r="G2209" i="1"/>
  <c r="H2209" i="1" s="1"/>
  <c r="G2208" i="1"/>
  <c r="H2208" i="1" s="1"/>
  <c r="G2207" i="1"/>
  <c r="H2207" i="1" s="1"/>
  <c r="G2206" i="1"/>
  <c r="H2206" i="1" s="1"/>
  <c r="G2205" i="1"/>
  <c r="H2205" i="1" s="1"/>
  <c r="G2203" i="1"/>
  <c r="H2203" i="1" s="1"/>
  <c r="G2202" i="1"/>
  <c r="H2202" i="1" s="1"/>
  <c r="G2201" i="1"/>
  <c r="H2201" i="1" s="1"/>
  <c r="G2200" i="1"/>
  <c r="H2200" i="1" s="1"/>
  <c r="G2198" i="1"/>
  <c r="H2198" i="1" s="1"/>
  <c r="G2197" i="1"/>
  <c r="H2197" i="1" s="1"/>
  <c r="G2196" i="1"/>
  <c r="H2196" i="1" s="1"/>
  <c r="G2195" i="1"/>
  <c r="H2195" i="1" s="1"/>
  <c r="G2194" i="1"/>
  <c r="H2194" i="1" s="1"/>
  <c r="G2193" i="1"/>
  <c r="H2193" i="1" s="1"/>
  <c r="G2192" i="1"/>
  <c r="H2192" i="1" s="1"/>
  <c r="G2191" i="1"/>
  <c r="H2191" i="1" s="1"/>
  <c r="G2190" i="1"/>
  <c r="H2190" i="1" s="1"/>
  <c r="G2189" i="1"/>
  <c r="H2189" i="1" s="1"/>
  <c r="G2188" i="1"/>
  <c r="H2188" i="1" s="1"/>
  <c r="G2187" i="1"/>
  <c r="H2187" i="1" s="1"/>
  <c r="G2186" i="1"/>
  <c r="H2186" i="1" s="1"/>
  <c r="G2185" i="1"/>
  <c r="H2185" i="1" s="1"/>
  <c r="G2184" i="1"/>
  <c r="H2184" i="1" s="1"/>
  <c r="G2183" i="1"/>
  <c r="H2183" i="1" s="1"/>
  <c r="G2182" i="1"/>
  <c r="H2182" i="1" s="1"/>
  <c r="G2181" i="1"/>
  <c r="H2181" i="1" s="1"/>
  <c r="G2180" i="1"/>
  <c r="H2180" i="1" s="1"/>
  <c r="G2179" i="1"/>
  <c r="H2179" i="1" s="1"/>
  <c r="G2177" i="1"/>
  <c r="H2177" i="1" s="1"/>
  <c r="G2176" i="1"/>
  <c r="H2176" i="1" s="1"/>
  <c r="G2175" i="1"/>
  <c r="H2175" i="1" s="1"/>
  <c r="G2174" i="1"/>
  <c r="H2174" i="1" s="1"/>
  <c r="G2173" i="1"/>
  <c r="H2173" i="1" s="1"/>
  <c r="G2172" i="1"/>
  <c r="H2172" i="1" s="1"/>
  <c r="G2171" i="1"/>
  <c r="H2171" i="1" s="1"/>
  <c r="G2170" i="1"/>
  <c r="H2170" i="1" s="1"/>
  <c r="G2169" i="1"/>
  <c r="H2169" i="1" s="1"/>
  <c r="G2168" i="1"/>
  <c r="H2168" i="1" s="1"/>
  <c r="G2165" i="1"/>
  <c r="H2165" i="1" s="1"/>
  <c r="G2164" i="1"/>
  <c r="H2164" i="1" s="1"/>
  <c r="G2163" i="1"/>
  <c r="H2163" i="1" s="1"/>
  <c r="G2162" i="1"/>
  <c r="H2162" i="1" s="1"/>
  <c r="G2161" i="1"/>
  <c r="H2161" i="1" s="1"/>
  <c r="G2160" i="1"/>
  <c r="H2160" i="1" s="1"/>
  <c r="G2159" i="1"/>
  <c r="H2159" i="1" s="1"/>
  <c r="G2157" i="1"/>
  <c r="H2157" i="1" s="1"/>
  <c r="G2156" i="1"/>
  <c r="H2156" i="1" s="1"/>
  <c r="G2155" i="1"/>
  <c r="H2155" i="1" s="1"/>
  <c r="G2154" i="1"/>
  <c r="H2154" i="1" s="1"/>
  <c r="G2153" i="1"/>
  <c r="H2153" i="1" s="1"/>
  <c r="G2152" i="1"/>
  <c r="H2152" i="1" s="1"/>
  <c r="G2151" i="1"/>
  <c r="H2151" i="1" s="1"/>
  <c r="G2150" i="1"/>
  <c r="H2150" i="1" s="1"/>
  <c r="G2149" i="1"/>
  <c r="H2149" i="1" s="1"/>
  <c r="G2148" i="1"/>
  <c r="H2148" i="1" s="1"/>
  <c r="G2147" i="1"/>
  <c r="H2147" i="1" s="1"/>
  <c r="G2146" i="1"/>
  <c r="H2146" i="1" s="1"/>
  <c r="G2145" i="1"/>
  <c r="H2145" i="1" s="1"/>
  <c r="G2144" i="1"/>
  <c r="H2144" i="1" s="1"/>
  <c r="G2143" i="1"/>
  <c r="H2143" i="1" s="1"/>
  <c r="G2142" i="1"/>
  <c r="H2142" i="1" s="1"/>
  <c r="F2141" i="1"/>
  <c r="G2140" i="1"/>
  <c r="H2140" i="1" s="1"/>
  <c r="F2139" i="1"/>
  <c r="G2139" i="1" s="1"/>
  <c r="G2138" i="1"/>
  <c r="H2138" i="1" s="1"/>
  <c r="G2137" i="1"/>
  <c r="H2137" i="1" s="1"/>
  <c r="G2136" i="1"/>
  <c r="H2136" i="1" s="1"/>
  <c r="G2135" i="1"/>
  <c r="H2135" i="1" s="1"/>
  <c r="G2134" i="1"/>
  <c r="H2134" i="1" s="1"/>
  <c r="G2133" i="1"/>
  <c r="H2133" i="1" s="1"/>
  <c r="G2130" i="1"/>
  <c r="H2130" i="1" s="1"/>
  <c r="G2129" i="1"/>
  <c r="H2129" i="1" s="1"/>
  <c r="G2128" i="1"/>
  <c r="H2128" i="1" s="1"/>
  <c r="G2127" i="1"/>
  <c r="H2127" i="1" s="1"/>
  <c r="G2126" i="1"/>
  <c r="H2126" i="1" s="1"/>
  <c r="G2125" i="1"/>
  <c r="H2125" i="1" s="1"/>
  <c r="G2124" i="1"/>
  <c r="H2124" i="1" s="1"/>
  <c r="G2122" i="1"/>
  <c r="H2122" i="1" s="1"/>
  <c r="G2121" i="1"/>
  <c r="H2121" i="1" s="1"/>
  <c r="G2120" i="1"/>
  <c r="H2120" i="1" s="1"/>
  <c r="G2119" i="1"/>
  <c r="H2119" i="1" s="1"/>
  <c r="G2118" i="1"/>
  <c r="H2118" i="1" s="1"/>
  <c r="G2117" i="1"/>
  <c r="H2117" i="1" s="1"/>
  <c r="G2116" i="1"/>
  <c r="H2116" i="1" s="1"/>
  <c r="G2115" i="1"/>
  <c r="H2115" i="1" s="1"/>
  <c r="G2114" i="1"/>
  <c r="H2114" i="1" s="1"/>
  <c r="G2113" i="1"/>
  <c r="H2113" i="1" s="1"/>
  <c r="G2112" i="1"/>
  <c r="H2112" i="1" s="1"/>
  <c r="G2111" i="1"/>
  <c r="H2111" i="1" s="1"/>
  <c r="G2109" i="1"/>
  <c r="H2109" i="1" s="1"/>
  <c r="G2108" i="1"/>
  <c r="H2108" i="1" s="1"/>
  <c r="G2107" i="1"/>
  <c r="H2107" i="1" s="1"/>
  <c r="G2106" i="1"/>
  <c r="H2106" i="1" s="1"/>
  <c r="G2105" i="1"/>
  <c r="H2105" i="1" s="1"/>
  <c r="G2104" i="1"/>
  <c r="H2104" i="1" s="1"/>
  <c r="G2103" i="1"/>
  <c r="H2103" i="1" s="1"/>
  <c r="G2102" i="1"/>
  <c r="H2102" i="1" s="1"/>
  <c r="G2101" i="1"/>
  <c r="H2101" i="1" s="1"/>
  <c r="G2100" i="1"/>
  <c r="H2100" i="1" s="1"/>
  <c r="G2099" i="1"/>
  <c r="H2099" i="1" s="1"/>
  <c r="G2098" i="1"/>
  <c r="H2098" i="1" s="1"/>
  <c r="G2097" i="1"/>
  <c r="H2097" i="1" s="1"/>
  <c r="G2096" i="1"/>
  <c r="H2096" i="1" s="1"/>
  <c r="G2095" i="1"/>
  <c r="H2095" i="1" s="1"/>
  <c r="G2094" i="1"/>
  <c r="H2094" i="1" s="1"/>
  <c r="G2093" i="1"/>
  <c r="H2093" i="1" s="1"/>
  <c r="G2092" i="1"/>
  <c r="H2092" i="1" s="1"/>
  <c r="G2091" i="1"/>
  <c r="H2091" i="1" s="1"/>
  <c r="G2090" i="1"/>
  <c r="H2090" i="1" s="1"/>
  <c r="G2089" i="1"/>
  <c r="H2089" i="1" s="1"/>
  <c r="G2088" i="1"/>
  <c r="H2088" i="1" s="1"/>
  <c r="G2087" i="1"/>
  <c r="H2087" i="1" s="1"/>
  <c r="G2086" i="1"/>
  <c r="H2086" i="1" s="1"/>
  <c r="G2085" i="1"/>
  <c r="H2085" i="1" s="1"/>
  <c r="G2084" i="1"/>
  <c r="H2084" i="1" s="1"/>
  <c r="G2083" i="1"/>
  <c r="H2083" i="1" s="1"/>
  <c r="G2082" i="1"/>
  <c r="H2082" i="1" s="1"/>
  <c r="G2081" i="1"/>
  <c r="H2081" i="1" s="1"/>
  <c r="G2080" i="1"/>
  <c r="H2080" i="1" s="1"/>
  <c r="G2079" i="1"/>
  <c r="H2079" i="1" s="1"/>
  <c r="G2078" i="1"/>
  <c r="H2078" i="1" s="1"/>
  <c r="G2077" i="1"/>
  <c r="H2077" i="1" s="1"/>
  <c r="G2076" i="1"/>
  <c r="H2076" i="1" s="1"/>
  <c r="G2075" i="1"/>
  <c r="H2075" i="1" s="1"/>
  <c r="G2074" i="1"/>
  <c r="H2074" i="1" s="1"/>
  <c r="G2073" i="1"/>
  <c r="H2073" i="1" s="1"/>
  <c r="G2072" i="1"/>
  <c r="H2072" i="1" s="1"/>
  <c r="G2071" i="1"/>
  <c r="H2071" i="1" s="1"/>
  <c r="G2070" i="1"/>
  <c r="H2070" i="1" s="1"/>
  <c r="G2069" i="1"/>
  <c r="H2069" i="1" s="1"/>
  <c r="G2068" i="1"/>
  <c r="H2068" i="1" s="1"/>
  <c r="G2067" i="1"/>
  <c r="H2067" i="1" s="1"/>
  <c r="G2066" i="1"/>
  <c r="H2066" i="1" s="1"/>
  <c r="G2065" i="1"/>
  <c r="H2065" i="1" s="1"/>
  <c r="G2064" i="1"/>
  <c r="H2064" i="1" s="1"/>
  <c r="G2063" i="1"/>
  <c r="H2063" i="1" s="1"/>
  <c r="G2062" i="1"/>
  <c r="H2062" i="1" s="1"/>
  <c r="G2061" i="1"/>
  <c r="H2061" i="1" s="1"/>
  <c r="G2060" i="1"/>
  <c r="H2060" i="1" s="1"/>
  <c r="G2059" i="1"/>
  <c r="H2059" i="1" s="1"/>
  <c r="G2058" i="1"/>
  <c r="H2058" i="1" s="1"/>
  <c r="G2057" i="1"/>
  <c r="H2057" i="1" s="1"/>
  <c r="G2056" i="1"/>
  <c r="H2056" i="1" s="1"/>
  <c r="G2055" i="1"/>
  <c r="H2055" i="1" s="1"/>
  <c r="G2054" i="1"/>
  <c r="H2054" i="1" s="1"/>
  <c r="G2053" i="1"/>
  <c r="H2053" i="1" s="1"/>
  <c r="G2050" i="1"/>
  <c r="H2050" i="1" s="1"/>
  <c r="G2049" i="1"/>
  <c r="H2049" i="1" s="1"/>
  <c r="G2048" i="1"/>
  <c r="H2048" i="1" s="1"/>
  <c r="G2047" i="1"/>
  <c r="H2047" i="1" s="1"/>
  <c r="G2046" i="1"/>
  <c r="H2046" i="1" s="1"/>
  <c r="G2045" i="1"/>
  <c r="H2045" i="1" s="1"/>
  <c r="G2044" i="1"/>
  <c r="H2044" i="1" s="1"/>
  <c r="G2043" i="1"/>
  <c r="H2043" i="1" s="1"/>
  <c r="G2042" i="1"/>
  <c r="H2042" i="1" s="1"/>
  <c r="G2041" i="1"/>
  <c r="H2041" i="1" s="1"/>
  <c r="G2039" i="1"/>
  <c r="H2039" i="1" s="1"/>
  <c r="G2038" i="1"/>
  <c r="H2038" i="1" s="1"/>
  <c r="G2037" i="1"/>
  <c r="H2037" i="1" s="1"/>
  <c r="G2036" i="1"/>
  <c r="H2036" i="1" s="1"/>
  <c r="G2035" i="1"/>
  <c r="H2035" i="1" s="1"/>
  <c r="G2034" i="1"/>
  <c r="H2034" i="1" s="1"/>
  <c r="G2033" i="1"/>
  <c r="H2033" i="1" s="1"/>
  <c r="G2032" i="1"/>
  <c r="H2032" i="1" s="1"/>
  <c r="G2031" i="1"/>
  <c r="H2031" i="1" s="1"/>
  <c r="G2030" i="1"/>
  <c r="H2030" i="1" s="1"/>
  <c r="G2029" i="1"/>
  <c r="H2029" i="1" s="1"/>
  <c r="G2028" i="1"/>
  <c r="H2028" i="1" s="1"/>
  <c r="G2027" i="1"/>
  <c r="H2027" i="1" s="1"/>
  <c r="G2026" i="1"/>
  <c r="H2026" i="1" s="1"/>
  <c r="G2025" i="1"/>
  <c r="H2025" i="1" s="1"/>
  <c r="G2024" i="1"/>
  <c r="H2024" i="1" s="1"/>
  <c r="G2023" i="1"/>
  <c r="H2023" i="1" s="1"/>
  <c r="G2022" i="1"/>
  <c r="H2022" i="1" s="1"/>
  <c r="G2021" i="1"/>
  <c r="H2021" i="1" s="1"/>
  <c r="G2020" i="1"/>
  <c r="H2020" i="1" s="1"/>
  <c r="G2019" i="1"/>
  <c r="H2019" i="1" s="1"/>
  <c r="G2018" i="1"/>
  <c r="H2018" i="1" s="1"/>
  <c r="G2017" i="1"/>
  <c r="H2017" i="1" s="1"/>
  <c r="G2016" i="1"/>
  <c r="H2016" i="1" s="1"/>
  <c r="G2015" i="1"/>
  <c r="H2015" i="1" s="1"/>
  <c r="G2014" i="1"/>
  <c r="H2014" i="1" s="1"/>
  <c r="G2013" i="1"/>
  <c r="H2013" i="1" s="1"/>
  <c r="G2012" i="1"/>
  <c r="H2012" i="1" s="1"/>
  <c r="G2011" i="1"/>
  <c r="H2011" i="1" s="1"/>
  <c r="G2010" i="1"/>
  <c r="H2010" i="1" s="1"/>
  <c r="G2009" i="1"/>
  <c r="H2009" i="1" s="1"/>
  <c r="G2008" i="1"/>
  <c r="H2008" i="1" s="1"/>
  <c r="G2007" i="1"/>
  <c r="H2007" i="1" s="1"/>
  <c r="G2006" i="1"/>
  <c r="H2006" i="1" s="1"/>
  <c r="G2005" i="1"/>
  <c r="H2005" i="1" s="1"/>
  <c r="G2004" i="1"/>
  <c r="H2004" i="1" s="1"/>
  <c r="G2003" i="1"/>
  <c r="H2003" i="1" s="1"/>
  <c r="G2002" i="1"/>
  <c r="H2002" i="1" s="1"/>
  <c r="G2000" i="1"/>
  <c r="H2000" i="1" s="1"/>
  <c r="G1999" i="1"/>
  <c r="H1999" i="1" s="1"/>
  <c r="G1998" i="1"/>
  <c r="H1998" i="1" s="1"/>
  <c r="G1997" i="1"/>
  <c r="H1997" i="1" s="1"/>
  <c r="G1996" i="1"/>
  <c r="H1996" i="1" s="1"/>
  <c r="G1995" i="1"/>
  <c r="H1995" i="1" s="1"/>
  <c r="G1994" i="1"/>
  <c r="H1994" i="1" s="1"/>
  <c r="G1993" i="1"/>
  <c r="H1993" i="1" s="1"/>
  <c r="G1992" i="1"/>
  <c r="H1992" i="1" s="1"/>
  <c r="G1991" i="1"/>
  <c r="H1991" i="1" s="1"/>
  <c r="G1990" i="1"/>
  <c r="H1990" i="1" s="1"/>
  <c r="G1989" i="1"/>
  <c r="H1989" i="1" s="1"/>
  <c r="G1988" i="1"/>
  <c r="H1988" i="1" s="1"/>
  <c r="G1987" i="1"/>
  <c r="H1987" i="1" s="1"/>
  <c r="G1986" i="1"/>
  <c r="H1986" i="1" s="1"/>
  <c r="G1985" i="1"/>
  <c r="H1985" i="1" s="1"/>
  <c r="G1984" i="1"/>
  <c r="H1984" i="1" s="1"/>
  <c r="G1983" i="1"/>
  <c r="H1983" i="1" s="1"/>
  <c r="G1982" i="1"/>
  <c r="H1982" i="1" s="1"/>
  <c r="G1981" i="1"/>
  <c r="H1981" i="1" s="1"/>
  <c r="G1980" i="1"/>
  <c r="H1980" i="1" s="1"/>
  <c r="G1979" i="1"/>
  <c r="H1979" i="1" s="1"/>
  <c r="G1978" i="1"/>
  <c r="H1978" i="1" s="1"/>
  <c r="G1977" i="1"/>
  <c r="H1977" i="1" s="1"/>
  <c r="G1976" i="1"/>
  <c r="H1976" i="1" s="1"/>
  <c r="G1975" i="1"/>
  <c r="H1975" i="1" s="1"/>
  <c r="G1974" i="1"/>
  <c r="H1974" i="1" s="1"/>
  <c r="G1973" i="1"/>
  <c r="H1973" i="1" s="1"/>
  <c r="G1972" i="1"/>
  <c r="H1972" i="1" s="1"/>
  <c r="G1971" i="1"/>
  <c r="H1971" i="1" s="1"/>
  <c r="G1970" i="1"/>
  <c r="H1970" i="1" s="1"/>
  <c r="G1969" i="1"/>
  <c r="H1969" i="1" s="1"/>
  <c r="G1968" i="1"/>
  <c r="H1968" i="1" s="1"/>
  <c r="G1967" i="1"/>
  <c r="H1967" i="1" s="1"/>
  <c r="G1966" i="1"/>
  <c r="H1966" i="1" s="1"/>
  <c r="G1965" i="1"/>
  <c r="H1965" i="1" s="1"/>
  <c r="G1964" i="1"/>
  <c r="H1964" i="1" s="1"/>
  <c r="G1963" i="1"/>
  <c r="H1963" i="1" s="1"/>
  <c r="G1962" i="1"/>
  <c r="H1962" i="1" s="1"/>
  <c r="G1961" i="1"/>
  <c r="H1961" i="1" s="1"/>
  <c r="G1960" i="1"/>
  <c r="H1960" i="1" s="1"/>
  <c r="G1959" i="1"/>
  <c r="H1959" i="1" s="1"/>
  <c r="G1958" i="1"/>
  <c r="H1958" i="1" s="1"/>
  <c r="G1957" i="1"/>
  <c r="H1957" i="1" s="1"/>
  <c r="G1956" i="1"/>
  <c r="H1956" i="1" s="1"/>
  <c r="G1955" i="1"/>
  <c r="H1955" i="1" s="1"/>
  <c r="G1954" i="1"/>
  <c r="H1954" i="1" s="1"/>
  <c r="G1953" i="1"/>
  <c r="H1953" i="1" s="1"/>
  <c r="G1952" i="1"/>
  <c r="H1952" i="1" s="1"/>
  <c r="G1951" i="1"/>
  <c r="H1951" i="1" s="1"/>
  <c r="G1950" i="1"/>
  <c r="H1950" i="1" s="1"/>
  <c r="G1949" i="1"/>
  <c r="H1949" i="1" s="1"/>
  <c r="G1948" i="1"/>
  <c r="H1948" i="1" s="1"/>
  <c r="G1947" i="1"/>
  <c r="H1947" i="1" s="1"/>
  <c r="G1946" i="1"/>
  <c r="H1946" i="1" s="1"/>
  <c r="G1945" i="1"/>
  <c r="H1945" i="1" s="1"/>
  <c r="G1944" i="1"/>
  <c r="H1944" i="1" s="1"/>
  <c r="G1943" i="1"/>
  <c r="H1943" i="1" s="1"/>
  <c r="G1942" i="1"/>
  <c r="H1942" i="1" s="1"/>
  <c r="G1941" i="1"/>
  <c r="H1941" i="1" s="1"/>
  <c r="G1940" i="1"/>
  <c r="H1940" i="1" s="1"/>
  <c r="G1939" i="1"/>
  <c r="H1939" i="1" s="1"/>
  <c r="G1938" i="1"/>
  <c r="H1938" i="1" s="1"/>
  <c r="G1937" i="1"/>
  <c r="H1937" i="1" s="1"/>
  <c r="G1936" i="1"/>
  <c r="H1936" i="1" s="1"/>
  <c r="G1935" i="1"/>
  <c r="H1935" i="1" s="1"/>
  <c r="G1934" i="1"/>
  <c r="H1934" i="1" s="1"/>
  <c r="G1933" i="1"/>
  <c r="H1933" i="1" s="1"/>
  <c r="G1932" i="1"/>
  <c r="H1932" i="1" s="1"/>
  <c r="G1931" i="1"/>
  <c r="H1931" i="1" s="1"/>
  <c r="G1930" i="1"/>
  <c r="H1930" i="1" s="1"/>
  <c r="G1929" i="1"/>
  <c r="H1929" i="1" s="1"/>
  <c r="G1928" i="1"/>
  <c r="H1928" i="1" s="1"/>
  <c r="G1927" i="1"/>
  <c r="H1927" i="1" s="1"/>
  <c r="G1926" i="1"/>
  <c r="H1926" i="1" s="1"/>
  <c r="G1925" i="1"/>
  <c r="H1925" i="1" s="1"/>
  <c r="G1924" i="1"/>
  <c r="H1924" i="1" s="1"/>
  <c r="G1923" i="1"/>
  <c r="H1923" i="1" s="1"/>
  <c r="G1922" i="1"/>
  <c r="H1922" i="1" s="1"/>
  <c r="G1921" i="1"/>
  <c r="H1921" i="1" s="1"/>
  <c r="G1920" i="1"/>
  <c r="H1920" i="1" s="1"/>
  <c r="G1919" i="1"/>
  <c r="H1919" i="1" s="1"/>
  <c r="G1918" i="1"/>
  <c r="H1918" i="1" s="1"/>
  <c r="G1917" i="1"/>
  <c r="H1917" i="1" s="1"/>
  <c r="G1916" i="1"/>
  <c r="H1916" i="1" s="1"/>
  <c r="G1915" i="1"/>
  <c r="H1915" i="1" s="1"/>
  <c r="G1914" i="1"/>
  <c r="H1914" i="1" s="1"/>
  <c r="G1913" i="1"/>
  <c r="H1913" i="1" s="1"/>
  <c r="G1912" i="1"/>
  <c r="H1912" i="1" s="1"/>
  <c r="G1911" i="1"/>
  <c r="H1911" i="1" s="1"/>
  <c r="G1910" i="1"/>
  <c r="H1910" i="1" s="1"/>
  <c r="G1909" i="1"/>
  <c r="H1909" i="1" s="1"/>
  <c r="G1908" i="1"/>
  <c r="H1908" i="1" s="1"/>
  <c r="G1906" i="1"/>
  <c r="H1906" i="1" s="1"/>
  <c r="G1905" i="1"/>
  <c r="H1905" i="1" s="1"/>
  <c r="G1904" i="1"/>
  <c r="H1904" i="1" s="1"/>
  <c r="G1903" i="1"/>
  <c r="H1903" i="1" s="1"/>
  <c r="G1901" i="1"/>
  <c r="H1901" i="1" s="1"/>
  <c r="G1900" i="1"/>
  <c r="H1900" i="1" s="1"/>
  <c r="G1899" i="1"/>
  <c r="H1899" i="1" s="1"/>
  <c r="G1898" i="1"/>
  <c r="H1898" i="1" s="1"/>
  <c r="G1897" i="1"/>
  <c r="H1897" i="1" s="1"/>
  <c r="G1896" i="1"/>
  <c r="H1896" i="1" s="1"/>
  <c r="G1895" i="1"/>
  <c r="H1895" i="1" s="1"/>
  <c r="G1894" i="1"/>
  <c r="H1894" i="1" s="1"/>
  <c r="G1893" i="1"/>
  <c r="H1893" i="1" s="1"/>
  <c r="G1891" i="1"/>
  <c r="H1891" i="1" s="1"/>
  <c r="G1890" i="1"/>
  <c r="H1890" i="1" s="1"/>
  <c r="G1889" i="1"/>
  <c r="H1889" i="1" s="1"/>
  <c r="G1888" i="1"/>
  <c r="H1888" i="1" s="1"/>
  <c r="G1887" i="1"/>
  <c r="H1887" i="1" s="1"/>
  <c r="G1885" i="1"/>
  <c r="H1885" i="1" s="1"/>
  <c r="G1884" i="1"/>
  <c r="H1884" i="1" s="1"/>
  <c r="G1875" i="1"/>
  <c r="H1875" i="1" s="1"/>
  <c r="G1874" i="1"/>
  <c r="H1874" i="1" s="1"/>
  <c r="G1873" i="1"/>
  <c r="H1873" i="1" s="1"/>
  <c r="G1872" i="1"/>
  <c r="H1872" i="1" s="1"/>
  <c r="G1871" i="1"/>
  <c r="H1871" i="1" s="1"/>
  <c r="G1870" i="1"/>
  <c r="H1870" i="1" s="1"/>
  <c r="G1869" i="1"/>
  <c r="H1869" i="1" s="1"/>
  <c r="G1868" i="1"/>
  <c r="H1868" i="1" s="1"/>
  <c r="G1867" i="1"/>
  <c r="H1867" i="1" s="1"/>
  <c r="G1866" i="1"/>
  <c r="H1866" i="1" s="1"/>
  <c r="G1865" i="1"/>
  <c r="H1865" i="1" s="1"/>
  <c r="G1864" i="1"/>
  <c r="H1864" i="1" s="1"/>
  <c r="G1863" i="1"/>
  <c r="H1863" i="1" s="1"/>
  <c r="G1862" i="1"/>
  <c r="H1862" i="1" s="1"/>
  <c r="G1861" i="1"/>
  <c r="H1861" i="1" s="1"/>
  <c r="G1860" i="1"/>
  <c r="H1860" i="1" s="1"/>
  <c r="G1859" i="1"/>
  <c r="H1859" i="1" s="1"/>
  <c r="G1858" i="1"/>
  <c r="H1858" i="1" s="1"/>
  <c r="G1857" i="1"/>
  <c r="H1857" i="1" s="1"/>
  <c r="G1856" i="1"/>
  <c r="H1856" i="1" s="1"/>
  <c r="G1853" i="1"/>
  <c r="H1853" i="1" s="1"/>
  <c r="G1852" i="1"/>
  <c r="H1852" i="1" s="1"/>
  <c r="G1851" i="1"/>
  <c r="H1851" i="1" s="1"/>
  <c r="G1850" i="1"/>
  <c r="H1850" i="1" s="1"/>
  <c r="G1849" i="1"/>
  <c r="H1849" i="1" s="1"/>
  <c r="G1848" i="1"/>
  <c r="H1848" i="1" s="1"/>
  <c r="G1847" i="1"/>
  <c r="H1847" i="1" s="1"/>
  <c r="G1845" i="1"/>
  <c r="H1845" i="1" s="1"/>
  <c r="G1844" i="1"/>
  <c r="H1844" i="1" s="1"/>
  <c r="G1843" i="1"/>
  <c r="H1843" i="1" s="1"/>
  <c r="G1842" i="1"/>
  <c r="H1842" i="1" s="1"/>
  <c r="G1841" i="1"/>
  <c r="H1841" i="1" s="1"/>
  <c r="G1840" i="1"/>
  <c r="H1840" i="1" s="1"/>
  <c r="G1839" i="1"/>
  <c r="H1839" i="1" s="1"/>
  <c r="G1838" i="1"/>
  <c r="H1838" i="1" s="1"/>
  <c r="G1837" i="1"/>
  <c r="H1837" i="1" s="1"/>
  <c r="G1836" i="1"/>
  <c r="H1836" i="1" s="1"/>
  <c r="G1835" i="1"/>
  <c r="H1835" i="1" s="1"/>
  <c r="G1834" i="1"/>
  <c r="H1834" i="1" s="1"/>
  <c r="G1833" i="1"/>
  <c r="H1833" i="1" s="1"/>
  <c r="G1831" i="1"/>
  <c r="H1831" i="1" s="1"/>
  <c r="G1830" i="1"/>
  <c r="H1830" i="1" s="1"/>
  <c r="G1829" i="1"/>
  <c r="H1829" i="1" s="1"/>
  <c r="G1828" i="1"/>
  <c r="H1828" i="1" s="1"/>
  <c r="G1827" i="1"/>
  <c r="H1827" i="1" s="1"/>
  <c r="G1826" i="1"/>
  <c r="H1826" i="1" s="1"/>
  <c r="G1825" i="1"/>
  <c r="H1825" i="1" s="1"/>
  <c r="G1823" i="1"/>
  <c r="H1823" i="1" s="1"/>
  <c r="G1822" i="1"/>
  <c r="H1822" i="1" s="1"/>
  <c r="G1821" i="1"/>
  <c r="H1821" i="1" s="1"/>
  <c r="G1820" i="1"/>
  <c r="H1820" i="1" s="1"/>
  <c r="G1819" i="1"/>
  <c r="H1819" i="1" s="1"/>
  <c r="G1818" i="1"/>
  <c r="H1818" i="1" s="1"/>
  <c r="G1817" i="1"/>
  <c r="H1817" i="1" s="1"/>
  <c r="G1816" i="1"/>
  <c r="H1816" i="1" s="1"/>
  <c r="G1815" i="1"/>
  <c r="H1815" i="1" s="1"/>
  <c r="F1814" i="1"/>
  <c r="G1814" i="1" s="1"/>
  <c r="H1814" i="1" s="1"/>
  <c r="F1813" i="1"/>
  <c r="G1813" i="1" s="1"/>
  <c r="H1813" i="1" s="1"/>
  <c r="F1812" i="1"/>
  <c r="G1812" i="1" s="1"/>
  <c r="G1811" i="1"/>
  <c r="H1811" i="1" s="1"/>
  <c r="G1810" i="1"/>
  <c r="H1810" i="1" s="1"/>
  <c r="G1809" i="1"/>
  <c r="H1809" i="1" s="1"/>
  <c r="G1808" i="1"/>
  <c r="H1808" i="1" s="1"/>
  <c r="G1807" i="1"/>
  <c r="H1807" i="1" s="1"/>
  <c r="G1806" i="1"/>
  <c r="H1806" i="1" s="1"/>
  <c r="G1805" i="1"/>
  <c r="H1805" i="1" s="1"/>
  <c r="G1804" i="1"/>
  <c r="H1804" i="1" s="1"/>
  <c r="G1801" i="1"/>
  <c r="H1801" i="1" s="1"/>
  <c r="G1800" i="1"/>
  <c r="H1800" i="1" s="1"/>
  <c r="G1799" i="1"/>
  <c r="H1799" i="1" s="1"/>
  <c r="G1798" i="1"/>
  <c r="H1798" i="1" s="1"/>
  <c r="G1797" i="1"/>
  <c r="H1797" i="1" s="1"/>
  <c r="G1796" i="1"/>
  <c r="H1796" i="1" s="1"/>
  <c r="G1795" i="1"/>
  <c r="H1795" i="1" s="1"/>
  <c r="G1794" i="1"/>
  <c r="H1794" i="1" s="1"/>
  <c r="G1792" i="1"/>
  <c r="H1792" i="1" s="1"/>
  <c r="G1791" i="1"/>
  <c r="H1791" i="1" s="1"/>
  <c r="G1790" i="1"/>
  <c r="H1790" i="1" s="1"/>
  <c r="G1789" i="1"/>
  <c r="H1789" i="1" s="1"/>
  <c r="G1788" i="1"/>
  <c r="H1788" i="1" s="1"/>
  <c r="G1787" i="1"/>
  <c r="H1787" i="1" s="1"/>
  <c r="G1786" i="1"/>
  <c r="H1786" i="1" s="1"/>
  <c r="G1785" i="1"/>
  <c r="H1785" i="1" s="1"/>
  <c r="G1784" i="1"/>
  <c r="H1784" i="1" s="1"/>
  <c r="G1783" i="1"/>
  <c r="H1783" i="1" s="1"/>
  <c r="G1782" i="1"/>
  <c r="H1782" i="1" s="1"/>
  <c r="G1781" i="1"/>
  <c r="H1781" i="1" s="1"/>
  <c r="G1780" i="1"/>
  <c r="H1780" i="1" s="1"/>
  <c r="G1779" i="1"/>
  <c r="H1779" i="1" s="1"/>
  <c r="G1778" i="1"/>
  <c r="H1778" i="1" s="1"/>
  <c r="G1777" i="1"/>
  <c r="H1777" i="1" s="1"/>
  <c r="G1776" i="1"/>
  <c r="H1776" i="1" s="1"/>
  <c r="G1775" i="1"/>
  <c r="H1775" i="1" s="1"/>
  <c r="G1774" i="1"/>
  <c r="H1774" i="1" s="1"/>
  <c r="G1773" i="1"/>
  <c r="H1773" i="1" s="1"/>
  <c r="G1772" i="1"/>
  <c r="H1772" i="1" s="1"/>
  <c r="G1771" i="1"/>
  <c r="H1771" i="1" s="1"/>
  <c r="G1770" i="1"/>
  <c r="H1770" i="1" s="1"/>
  <c r="G1769" i="1"/>
  <c r="H1769" i="1" s="1"/>
  <c r="G1768" i="1"/>
  <c r="H1768" i="1" s="1"/>
  <c r="G1767" i="1"/>
  <c r="H1767" i="1" s="1"/>
  <c r="G1766" i="1"/>
  <c r="H1766" i="1" s="1"/>
  <c r="G1765" i="1"/>
  <c r="H1765" i="1" s="1"/>
  <c r="G1764" i="1"/>
  <c r="H1764" i="1" s="1"/>
  <c r="G1763" i="1"/>
  <c r="H1763" i="1" s="1"/>
  <c r="G1762" i="1"/>
  <c r="H1762" i="1" s="1"/>
  <c r="G1761" i="1"/>
  <c r="H1761" i="1" s="1"/>
  <c r="G1760" i="1"/>
  <c r="H1760" i="1" s="1"/>
  <c r="G1759" i="1"/>
  <c r="H1759" i="1" s="1"/>
  <c r="G1758" i="1"/>
  <c r="H1758" i="1" s="1"/>
  <c r="G1757" i="1"/>
  <c r="H1757" i="1" s="1"/>
  <c r="G1756" i="1"/>
  <c r="H1756" i="1" s="1"/>
  <c r="G1755" i="1"/>
  <c r="H1755" i="1" s="1"/>
  <c r="G1754" i="1"/>
  <c r="H1754" i="1" s="1"/>
  <c r="G1753" i="1"/>
  <c r="H1753" i="1" s="1"/>
  <c r="G1752" i="1"/>
  <c r="H1752" i="1" s="1"/>
  <c r="G1751" i="1"/>
  <c r="H1751" i="1" s="1"/>
  <c r="G1750" i="1"/>
  <c r="H1750" i="1" s="1"/>
  <c r="G1749" i="1"/>
  <c r="H1749" i="1" s="1"/>
  <c r="G1748" i="1"/>
  <c r="H1748" i="1" s="1"/>
  <c r="G1747" i="1"/>
  <c r="H1747" i="1" s="1"/>
  <c r="G1745" i="1"/>
  <c r="H1745" i="1" s="1"/>
  <c r="G1744" i="1"/>
  <c r="H1744" i="1" s="1"/>
  <c r="G1743" i="1"/>
  <c r="H1743" i="1" s="1"/>
  <c r="G1742" i="1"/>
  <c r="H1742" i="1" s="1"/>
  <c r="G1740" i="1"/>
  <c r="H1740" i="1" s="1"/>
  <c r="G1739" i="1"/>
  <c r="H1739" i="1" s="1"/>
  <c r="G1738" i="1"/>
  <c r="H1738" i="1" s="1"/>
  <c r="G1737" i="1"/>
  <c r="H1737" i="1" s="1"/>
  <c r="G1736" i="1"/>
  <c r="H1736" i="1" s="1"/>
  <c r="G1735" i="1"/>
  <c r="H1735" i="1" s="1"/>
  <c r="G1732" i="1"/>
  <c r="H1732" i="1" s="1"/>
  <c r="G1731" i="1"/>
  <c r="H1731" i="1" s="1"/>
  <c r="G1730" i="1"/>
  <c r="H1730" i="1" s="1"/>
  <c r="G1729" i="1"/>
  <c r="H1729" i="1" s="1"/>
  <c r="H1812" i="1" l="1"/>
  <c r="H2139" i="1"/>
  <c r="G2141" i="1"/>
  <c r="H2141" i="1" s="1"/>
  <c r="G1516" i="1" l="1"/>
  <c r="H1516" i="1" s="1"/>
  <c r="G1517" i="1"/>
  <c r="H1517" i="1" s="1"/>
  <c r="G1518" i="1"/>
  <c r="H1518" i="1" s="1"/>
  <c r="G1519" i="1"/>
  <c r="H1519" i="1" s="1"/>
  <c r="G837" i="1" l="1"/>
  <c r="H837" i="1" s="1"/>
  <c r="G838" i="1"/>
  <c r="H838" i="1" s="1"/>
  <c r="G839" i="1"/>
  <c r="H839" i="1" s="1"/>
  <c r="G437" i="1" l="1"/>
  <c r="H437" i="1" s="1"/>
  <c r="G347" i="1"/>
  <c r="H347" i="1" s="1"/>
  <c r="G348" i="1"/>
  <c r="H348" i="1" s="1"/>
  <c r="G349" i="1"/>
  <c r="H349" i="1" s="1"/>
  <c r="G351" i="1"/>
  <c r="H351" i="1" s="1"/>
  <c r="G342" i="1"/>
  <c r="H342" i="1" s="1"/>
  <c r="G309" i="1" l="1"/>
  <c r="H309" i="1" s="1"/>
  <c r="G88" i="1" l="1"/>
  <c r="H88" i="1" s="1"/>
  <c r="G464" i="1" l="1"/>
  <c r="H464" i="1" s="1"/>
  <c r="G319" i="1"/>
  <c r="H319" i="1" s="1"/>
  <c r="G1703" i="1" l="1"/>
  <c r="G1702" i="1"/>
  <c r="G1701" i="1"/>
  <c r="G1700" i="1"/>
  <c r="G1699" i="1"/>
  <c r="G1698" i="1"/>
  <c r="G1697" i="1"/>
  <c r="G1696" i="1"/>
  <c r="G1695" i="1"/>
  <c r="G1694" i="1"/>
  <c r="G1692" i="1"/>
  <c r="G1691" i="1"/>
  <c r="G1690" i="1"/>
  <c r="G1689" i="1"/>
  <c r="G1687" i="1"/>
  <c r="G1686" i="1"/>
  <c r="G1680" i="1"/>
  <c r="G1679" i="1"/>
  <c r="G1678" i="1"/>
  <c r="G1677" i="1"/>
  <c r="G1674" i="1"/>
  <c r="G1673" i="1"/>
  <c r="G1672" i="1"/>
  <c r="G1670" i="1"/>
  <c r="G1668" i="1"/>
  <c r="G1665" i="1"/>
  <c r="G1664" i="1"/>
  <c r="G1663" i="1"/>
  <c r="G1662" i="1"/>
  <c r="G1661" i="1"/>
  <c r="G1660" i="1"/>
  <c r="G1659" i="1"/>
  <c r="G1658" i="1"/>
  <c r="G1657" i="1"/>
  <c r="G1656" i="1"/>
  <c r="G1654" i="1"/>
  <c r="G1653" i="1"/>
  <c r="G1652" i="1"/>
  <c r="G1650" i="1"/>
  <c r="G1649" i="1"/>
  <c r="G1648" i="1"/>
  <c r="G1647" i="1"/>
  <c r="G1646" i="1"/>
  <c r="G1645" i="1"/>
  <c r="G1644" i="1"/>
  <c r="G1643" i="1"/>
  <c r="G1642" i="1"/>
  <c r="G1640" i="1"/>
  <c r="G1639" i="1"/>
  <c r="G1638" i="1"/>
  <c r="G1637" i="1"/>
  <c r="G1636" i="1"/>
  <c r="G1635" i="1"/>
  <c r="G1634" i="1"/>
  <c r="G1633" i="1"/>
  <c r="G1632" i="1"/>
  <c r="G1631" i="1"/>
  <c r="G1630" i="1"/>
  <c r="G1629" i="1"/>
  <c r="G1628" i="1"/>
  <c r="G1627" i="1"/>
  <c r="G1626" i="1"/>
  <c r="G1624" i="1"/>
  <c r="G1623" i="1"/>
  <c r="G1622" i="1"/>
  <c r="G1619" i="1"/>
  <c r="G1618" i="1"/>
  <c r="G1616" i="1"/>
  <c r="G1615" i="1"/>
  <c r="G1614" i="1"/>
  <c r="G1612" i="1"/>
  <c r="G1610" i="1"/>
  <c r="G1609" i="1"/>
  <c r="G1607" i="1"/>
  <c r="G1606" i="1"/>
  <c r="G1604" i="1"/>
  <c r="G1603" i="1"/>
  <c r="G1602" i="1"/>
  <c r="G1601" i="1"/>
  <c r="G1600" i="1"/>
  <c r="G1599" i="1"/>
  <c r="G1598" i="1"/>
  <c r="G1597" i="1"/>
  <c r="G1596" i="1"/>
  <c r="G1594" i="1"/>
  <c r="G1593" i="1"/>
  <c r="G1592" i="1"/>
  <c r="G1590" i="1"/>
  <c r="G1589" i="1"/>
  <c r="G1588" i="1"/>
  <c r="G1586" i="1"/>
  <c r="G1585" i="1"/>
  <c r="G1584" i="1"/>
  <c r="G1582" i="1"/>
  <c r="G1580" i="1"/>
  <c r="G1578" i="1"/>
  <c r="G1574" i="1"/>
  <c r="G1573" i="1"/>
  <c r="G1572" i="1"/>
  <c r="G1571" i="1"/>
  <c r="G1570" i="1"/>
  <c r="G1569" i="1"/>
  <c r="G1568" i="1"/>
  <c r="G1567" i="1"/>
  <c r="G1566" i="1"/>
  <c r="G1565" i="1"/>
  <c r="G1564" i="1"/>
  <c r="G1561" i="1"/>
  <c r="G1560" i="1"/>
  <c r="G1559" i="1"/>
  <c r="G1543" i="1"/>
  <c r="G1542" i="1"/>
  <c r="G1541" i="1"/>
  <c r="G1540" i="1"/>
  <c r="G1539" i="1"/>
  <c r="G1538" i="1"/>
  <c r="G1537" i="1"/>
  <c r="G1536" i="1"/>
  <c r="G1522"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7" i="1"/>
  <c r="G1476" i="1"/>
  <c r="G1475" i="1"/>
  <c r="G1474" i="1"/>
  <c r="G1473" i="1"/>
  <c r="G1472" i="1"/>
  <c r="G1471" i="1"/>
  <c r="G1470" i="1"/>
  <c r="G1469" i="1"/>
  <c r="G1468"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890" i="1"/>
  <c r="G887" i="1"/>
  <c r="G886" i="1"/>
  <c r="G885" i="1"/>
  <c r="G884" i="1"/>
  <c r="G883" i="1"/>
  <c r="G882" i="1"/>
  <c r="G881" i="1"/>
  <c r="G880" i="1"/>
  <c r="G879" i="1"/>
  <c r="G878" i="1"/>
  <c r="G877" i="1"/>
  <c r="G876" i="1"/>
  <c r="G875" i="1"/>
  <c r="G874" i="1"/>
  <c r="G873" i="1"/>
  <c r="G872" i="1"/>
  <c r="G871" i="1"/>
  <c r="G870" i="1"/>
  <c r="G869" i="1"/>
  <c r="G866" i="1"/>
  <c r="G865" i="1"/>
  <c r="G864" i="1"/>
  <c r="G863" i="1"/>
  <c r="G862" i="1"/>
  <c r="G861" i="1"/>
  <c r="G860" i="1"/>
  <c r="G859"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5" i="1"/>
  <c r="G724" i="1"/>
  <c r="G723" i="1"/>
  <c r="G722" i="1"/>
  <c r="G721" i="1"/>
  <c r="G720" i="1"/>
  <c r="G719" i="1"/>
  <c r="G718" i="1"/>
  <c r="G717" i="1"/>
  <c r="G716" i="1"/>
  <c r="G715" i="1"/>
  <c r="G714" i="1"/>
  <c r="G713" i="1"/>
  <c r="G712" i="1"/>
  <c r="G711" i="1"/>
  <c r="G524" i="1"/>
  <c r="G523" i="1"/>
  <c r="G515" i="1"/>
  <c r="H515" i="1" s="1"/>
  <c r="G514" i="1"/>
  <c r="H514" i="1" s="1"/>
  <c r="G513" i="1"/>
  <c r="H513" i="1" s="1"/>
  <c r="G512" i="1"/>
  <c r="H512" i="1" s="1"/>
  <c r="G511" i="1"/>
  <c r="H511" i="1" s="1"/>
  <c r="G504" i="1"/>
  <c r="H504" i="1" s="1"/>
  <c r="G503" i="1"/>
  <c r="H503" i="1" s="1"/>
  <c r="G502" i="1"/>
  <c r="H502" i="1" s="1"/>
  <c r="G501" i="1"/>
  <c r="H501" i="1" s="1"/>
  <c r="G500" i="1"/>
  <c r="H500" i="1" s="1"/>
  <c r="G499" i="1"/>
  <c r="H499" i="1" s="1"/>
  <c r="G498" i="1"/>
  <c r="H498" i="1" s="1"/>
  <c r="G497" i="1"/>
  <c r="H497" i="1" s="1"/>
  <c r="G496" i="1"/>
  <c r="H496" i="1" s="1"/>
  <c r="G495" i="1"/>
  <c r="H495" i="1" s="1"/>
  <c r="G494" i="1"/>
  <c r="H494" i="1" s="1"/>
  <c r="G493" i="1"/>
  <c r="H493" i="1" s="1"/>
  <c r="G492" i="1"/>
  <c r="H492" i="1" s="1"/>
  <c r="G491" i="1"/>
  <c r="H491" i="1" s="1"/>
  <c r="G490" i="1"/>
  <c r="H490" i="1" s="1"/>
  <c r="G489" i="1"/>
  <c r="H489" i="1" s="1"/>
  <c r="G488" i="1"/>
  <c r="H488" i="1" s="1"/>
  <c r="G487" i="1"/>
  <c r="H487" i="1" s="1"/>
  <c r="G486" i="1"/>
  <c r="H486" i="1" s="1"/>
  <c r="G485" i="1"/>
  <c r="H485" i="1" s="1"/>
  <c r="G484" i="1"/>
  <c r="H484" i="1" s="1"/>
  <c r="G483" i="1"/>
  <c r="H483" i="1" s="1"/>
  <c r="G482" i="1"/>
  <c r="H482" i="1" s="1"/>
  <c r="G481" i="1"/>
  <c r="H481" i="1" s="1"/>
  <c r="G480" i="1"/>
  <c r="H480" i="1" s="1"/>
  <c r="G479" i="1"/>
  <c r="H479" i="1" s="1"/>
  <c r="G469" i="1"/>
  <c r="H469" i="1" s="1"/>
  <c r="G468" i="1"/>
  <c r="H468" i="1" s="1"/>
  <c r="G467" i="1"/>
  <c r="H467" i="1" s="1"/>
  <c r="G466" i="1"/>
  <c r="H466" i="1" s="1"/>
  <c r="G465" i="1"/>
  <c r="H465" i="1" s="1"/>
  <c r="G463" i="1"/>
  <c r="H463" i="1" s="1"/>
  <c r="G462" i="1"/>
  <c r="H462" i="1" s="1"/>
  <c r="G461" i="1"/>
  <c r="H461" i="1" s="1"/>
  <c r="G460" i="1"/>
  <c r="H460" i="1" s="1"/>
  <c r="G459" i="1"/>
  <c r="H459" i="1" s="1"/>
  <c r="G458" i="1"/>
  <c r="H458" i="1" s="1"/>
  <c r="G457" i="1"/>
  <c r="H457" i="1" s="1"/>
  <c r="G456" i="1"/>
  <c r="H456" i="1" s="1"/>
  <c r="G455" i="1"/>
  <c r="H455" i="1" s="1"/>
  <c r="G454" i="1"/>
  <c r="H454" i="1" s="1"/>
  <c r="G453" i="1"/>
  <c r="H453" i="1" s="1"/>
  <c r="G452" i="1"/>
  <c r="H452" i="1" s="1"/>
  <c r="G449" i="1"/>
  <c r="H449" i="1" s="1"/>
  <c r="G448" i="1"/>
  <c r="H448" i="1" s="1"/>
  <c r="G447" i="1"/>
  <c r="H447" i="1" s="1"/>
  <c r="G446" i="1"/>
  <c r="H446" i="1" s="1"/>
  <c r="G445" i="1"/>
  <c r="H445" i="1" s="1"/>
  <c r="G444" i="1"/>
  <c r="H444" i="1" s="1"/>
  <c r="G443" i="1"/>
  <c r="H443" i="1" s="1"/>
  <c r="G442" i="1"/>
  <c r="H442" i="1" s="1"/>
  <c r="G441" i="1"/>
  <c r="H441" i="1" s="1"/>
  <c r="G440" i="1"/>
  <c r="H440" i="1" s="1"/>
  <c r="G439" i="1"/>
  <c r="H439" i="1" s="1"/>
  <c r="G438" i="1"/>
  <c r="H438" i="1" s="1"/>
  <c r="G436" i="1"/>
  <c r="H436" i="1" s="1"/>
  <c r="G435" i="1"/>
  <c r="H435" i="1" s="1"/>
  <c r="G434" i="1"/>
  <c r="H434" i="1" s="1"/>
  <c r="G433" i="1"/>
  <c r="H433" i="1" s="1"/>
  <c r="G432" i="1"/>
  <c r="H432" i="1" s="1"/>
  <c r="G431" i="1"/>
  <c r="H431" i="1" s="1"/>
  <c r="G430" i="1"/>
  <c r="H430" i="1" s="1"/>
  <c r="G429" i="1"/>
  <c r="H429" i="1" s="1"/>
  <c r="G428" i="1"/>
  <c r="H428" i="1" s="1"/>
  <c r="G427" i="1"/>
  <c r="H427" i="1" s="1"/>
  <c r="G426" i="1"/>
  <c r="H426" i="1" s="1"/>
  <c r="G425" i="1"/>
  <c r="H425" i="1" s="1"/>
  <c r="G424" i="1"/>
  <c r="H424" i="1" s="1"/>
  <c r="G423" i="1"/>
  <c r="H423" i="1" s="1"/>
  <c r="G422" i="1"/>
  <c r="H422" i="1" s="1"/>
  <c r="G421" i="1"/>
  <c r="H421" i="1" s="1"/>
  <c r="G420" i="1"/>
  <c r="H420" i="1" s="1"/>
  <c r="G419" i="1"/>
  <c r="H419" i="1" s="1"/>
  <c r="G418" i="1"/>
  <c r="H418" i="1" s="1"/>
  <c r="G417" i="1"/>
  <c r="H417" i="1" s="1"/>
  <c r="G416" i="1"/>
  <c r="H416" i="1" s="1"/>
  <c r="G415" i="1"/>
  <c r="H415" i="1" s="1"/>
  <c r="G414" i="1"/>
  <c r="H414" i="1" s="1"/>
  <c r="G413" i="1"/>
  <c r="H413" i="1" s="1"/>
  <c r="G412" i="1"/>
  <c r="H412" i="1" s="1"/>
  <c r="G411" i="1"/>
  <c r="H411" i="1" s="1"/>
  <c r="G410" i="1"/>
  <c r="H410" i="1" s="1"/>
  <c r="G409" i="1"/>
  <c r="H409" i="1" s="1"/>
  <c r="G408" i="1"/>
  <c r="H408" i="1" s="1"/>
  <c r="G407" i="1"/>
  <c r="H407" i="1" s="1"/>
  <c r="G406" i="1"/>
  <c r="H406" i="1" s="1"/>
  <c r="G364" i="1"/>
  <c r="H364" i="1" s="1"/>
  <c r="G363" i="1"/>
  <c r="H363" i="1" s="1"/>
  <c r="G362" i="1"/>
  <c r="H362" i="1" s="1"/>
  <c r="G361" i="1"/>
  <c r="H361" i="1" s="1"/>
  <c r="G360" i="1"/>
  <c r="H360" i="1" s="1"/>
  <c r="G359" i="1"/>
  <c r="H359" i="1" s="1"/>
  <c r="G358" i="1"/>
  <c r="H358" i="1" s="1"/>
  <c r="G357" i="1"/>
  <c r="H357" i="1" s="1"/>
  <c r="G356" i="1"/>
  <c r="H356" i="1" s="1"/>
  <c r="G355" i="1"/>
  <c r="H355" i="1" s="1"/>
  <c r="G354" i="1"/>
  <c r="H354" i="1" s="1"/>
  <c r="G353" i="1"/>
  <c r="H353" i="1" s="1"/>
  <c r="G352" i="1"/>
  <c r="H352" i="1" s="1"/>
  <c r="G346" i="1"/>
  <c r="H346" i="1" s="1"/>
  <c r="G345" i="1"/>
  <c r="H345" i="1" s="1"/>
  <c r="G344" i="1"/>
  <c r="H344" i="1" s="1"/>
  <c r="G343" i="1"/>
  <c r="H343" i="1" s="1"/>
  <c r="G341" i="1"/>
  <c r="H341" i="1" s="1"/>
  <c r="G336" i="1"/>
  <c r="H336" i="1" s="1"/>
  <c r="G334" i="1"/>
  <c r="H334" i="1" s="1"/>
  <c r="G333" i="1"/>
  <c r="H333" i="1" s="1"/>
  <c r="G332" i="1"/>
  <c r="H332" i="1" s="1"/>
  <c r="G331" i="1"/>
  <c r="H331" i="1" s="1"/>
  <c r="G330" i="1"/>
  <c r="H330" i="1" s="1"/>
  <c r="G329" i="1"/>
  <c r="H329" i="1" s="1"/>
  <c r="G328" i="1"/>
  <c r="H328" i="1" s="1"/>
  <c r="G327" i="1"/>
  <c r="H327" i="1" s="1"/>
  <c r="G326" i="1"/>
  <c r="H326" i="1" s="1"/>
  <c r="G325" i="1"/>
  <c r="H325" i="1" s="1"/>
  <c r="G324" i="1"/>
  <c r="H324" i="1" s="1"/>
  <c r="G323" i="1"/>
  <c r="H323" i="1" s="1"/>
  <c r="G322" i="1"/>
  <c r="H322" i="1" s="1"/>
  <c r="G321" i="1"/>
  <c r="H321" i="1" s="1"/>
  <c r="G320" i="1"/>
  <c r="H320" i="1" s="1"/>
  <c r="G318" i="1"/>
  <c r="H318" i="1" s="1"/>
  <c r="G317" i="1"/>
  <c r="H317" i="1" s="1"/>
  <c r="G316" i="1"/>
  <c r="H316" i="1" s="1"/>
  <c r="G315" i="1"/>
  <c r="H315" i="1" s="1"/>
  <c r="G314" i="1"/>
  <c r="H314" i="1" s="1"/>
  <c r="G313" i="1"/>
  <c r="H313" i="1" s="1"/>
  <c r="G308" i="1"/>
  <c r="H308" i="1" s="1"/>
  <c r="G307" i="1"/>
  <c r="H307" i="1" s="1"/>
  <c r="G306" i="1"/>
  <c r="H306" i="1" s="1"/>
  <c r="G301" i="1"/>
  <c r="H301" i="1" s="1"/>
  <c r="G300" i="1"/>
  <c r="H300" i="1" s="1"/>
  <c r="G299" i="1"/>
  <c r="H299" i="1" s="1"/>
  <c r="G298" i="1"/>
  <c r="H298" i="1" s="1"/>
  <c r="G297" i="1"/>
  <c r="H297" i="1" s="1"/>
  <c r="G296" i="1"/>
  <c r="H296" i="1" s="1"/>
  <c r="G295" i="1"/>
  <c r="H295" i="1" s="1"/>
  <c r="G294" i="1"/>
  <c r="H294" i="1" s="1"/>
  <c r="G293" i="1"/>
  <c r="H293" i="1" s="1"/>
  <c r="G292" i="1"/>
  <c r="H292" i="1" s="1"/>
  <c r="G291" i="1"/>
  <c r="H291" i="1" s="1"/>
  <c r="G289" i="1"/>
  <c r="H289" i="1" s="1"/>
  <c r="G288" i="1"/>
  <c r="H288" i="1" s="1"/>
  <c r="G287" i="1"/>
  <c r="H287" i="1" s="1"/>
  <c r="G286" i="1"/>
  <c r="H286" i="1" s="1"/>
  <c r="G285" i="1"/>
  <c r="H285" i="1" s="1"/>
  <c r="G284" i="1"/>
  <c r="H284" i="1" s="1"/>
  <c r="G283" i="1"/>
  <c r="H283" i="1" s="1"/>
  <c r="G282" i="1"/>
  <c r="H282" i="1" s="1"/>
  <c r="G281" i="1"/>
  <c r="H281" i="1" s="1"/>
  <c r="G280" i="1"/>
  <c r="H280" i="1" s="1"/>
  <c r="G279" i="1"/>
  <c r="H279" i="1" s="1"/>
  <c r="G278" i="1"/>
  <c r="H278" i="1" s="1"/>
  <c r="G277" i="1"/>
  <c r="H277" i="1" s="1"/>
  <c r="G276" i="1"/>
  <c r="H276" i="1" s="1"/>
  <c r="G275" i="1"/>
  <c r="H275" i="1" s="1"/>
  <c r="G274" i="1"/>
  <c r="H274" i="1" s="1"/>
  <c r="G273" i="1"/>
  <c r="H273" i="1" s="1"/>
  <c r="G272" i="1"/>
  <c r="H272" i="1" s="1"/>
  <c r="G271" i="1"/>
  <c r="H271" i="1" s="1"/>
  <c r="G270" i="1"/>
  <c r="H270" i="1" s="1"/>
  <c r="G269" i="1"/>
  <c r="H269" i="1" s="1"/>
  <c r="G268" i="1"/>
  <c r="H268" i="1" s="1"/>
  <c r="G267" i="1"/>
  <c r="H267" i="1" s="1"/>
  <c r="G266" i="1"/>
  <c r="H266" i="1" s="1"/>
  <c r="G265" i="1"/>
  <c r="H265" i="1" s="1"/>
  <c r="G264" i="1"/>
  <c r="H264" i="1" s="1"/>
  <c r="G263" i="1"/>
  <c r="H263" i="1" s="1"/>
  <c r="G262" i="1"/>
  <c r="H262" i="1" s="1"/>
  <c r="G261" i="1"/>
  <c r="H261" i="1" s="1"/>
  <c r="G260" i="1"/>
  <c r="H260" i="1" s="1"/>
  <c r="G259" i="1"/>
  <c r="H259" i="1" s="1"/>
  <c r="G258" i="1"/>
  <c r="H258" i="1" s="1"/>
  <c r="G257" i="1"/>
  <c r="H257" i="1" s="1"/>
  <c r="G254" i="1"/>
  <c r="H254" i="1" s="1"/>
  <c r="G253" i="1"/>
  <c r="H253" i="1" s="1"/>
  <c r="G252" i="1"/>
  <c r="H252" i="1" s="1"/>
  <c r="G251" i="1"/>
  <c r="H251" i="1" s="1"/>
  <c r="G250" i="1"/>
  <c r="H250"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17" i="1"/>
  <c r="G18" i="1"/>
  <c r="H18" i="1" s="1"/>
  <c r="G19" i="1"/>
  <c r="H19" i="1" s="1"/>
  <c r="G20" i="1"/>
  <c r="H20" i="1" s="1"/>
  <c r="G21" i="1"/>
  <c r="H21" i="1" s="1"/>
  <c r="G22" i="1"/>
  <c r="H22" i="1" s="1"/>
  <c r="G23" i="1"/>
  <c r="H23" i="1" s="1"/>
  <c r="G24" i="1"/>
  <c r="H24" i="1" s="1"/>
  <c r="G25" i="1"/>
  <c r="H25" i="1" s="1"/>
  <c r="G16" i="1"/>
  <c r="H833" i="1" l="1"/>
  <c r="H834" i="1"/>
  <c r="H835" i="1"/>
  <c r="H836" i="1"/>
  <c r="H1543" i="1" l="1"/>
  <c r="H1542" i="1"/>
  <c r="H1541" i="1"/>
  <c r="H1540" i="1"/>
  <c r="H1539" i="1"/>
  <c r="H1538" i="1"/>
  <c r="H1537" i="1"/>
  <c r="H1536" i="1"/>
  <c r="H1522" i="1"/>
  <c r="H1703" i="1" l="1"/>
  <c r="H1702" i="1"/>
  <c r="H1701" i="1"/>
  <c r="H1700" i="1"/>
  <c r="H1699" i="1"/>
  <c r="H1698" i="1"/>
  <c r="H1697" i="1"/>
  <c r="H1696" i="1"/>
  <c r="H1695" i="1"/>
  <c r="H1694" i="1"/>
  <c r="H1692" i="1"/>
  <c r="H1691" i="1"/>
  <c r="H1689" i="1"/>
  <c r="H1687" i="1"/>
  <c r="H1686" i="1"/>
  <c r="H1680" i="1"/>
  <c r="H1679" i="1"/>
  <c r="H1678" i="1"/>
  <c r="H1677" i="1"/>
  <c r="H1674" i="1"/>
  <c r="H1673" i="1"/>
  <c r="H1672" i="1"/>
  <c r="H1670" i="1"/>
  <c r="H1668" i="1"/>
  <c r="H1665" i="1"/>
  <c r="H1664" i="1"/>
  <c r="H1663" i="1"/>
  <c r="H1662" i="1"/>
  <c r="H1661" i="1"/>
  <c r="H1660" i="1"/>
  <c r="H1659" i="1"/>
  <c r="H1658" i="1"/>
  <c r="H1657" i="1"/>
  <c r="H1656" i="1"/>
  <c r="H1654" i="1"/>
  <c r="H1653" i="1"/>
  <c r="H1652" i="1"/>
  <c r="H1650" i="1"/>
  <c r="H1649" i="1"/>
  <c r="H1648" i="1"/>
  <c r="H1647" i="1"/>
  <c r="H1646" i="1"/>
  <c r="H1645" i="1"/>
  <c r="H1643" i="1"/>
  <c r="H1642" i="1"/>
  <c r="H1640" i="1"/>
  <c r="H1639" i="1"/>
  <c r="H1638" i="1"/>
  <c r="H1637" i="1"/>
  <c r="H1636" i="1"/>
  <c r="H1635" i="1"/>
  <c r="H1634" i="1"/>
  <c r="H1633" i="1"/>
  <c r="H1632" i="1"/>
  <c r="H1631" i="1"/>
  <c r="H1630" i="1"/>
  <c r="H1629" i="1"/>
  <c r="H1628" i="1"/>
  <c r="H1627" i="1"/>
  <c r="H1626" i="1"/>
  <c r="H1624" i="1"/>
  <c r="H1623" i="1"/>
  <c r="H1622" i="1"/>
  <c r="H1619" i="1"/>
  <c r="H1618" i="1"/>
  <c r="H1616" i="1"/>
  <c r="H1615" i="1"/>
  <c r="H1614" i="1"/>
  <c r="H1612" i="1"/>
  <c r="H1610" i="1"/>
  <c r="H1609" i="1"/>
  <c r="H1607" i="1"/>
  <c r="H1606" i="1"/>
  <c r="H1604" i="1"/>
  <c r="H1603" i="1"/>
  <c r="H1602" i="1"/>
  <c r="H1601" i="1"/>
  <c r="H1600" i="1"/>
  <c r="H1599" i="1"/>
  <c r="H1598" i="1"/>
  <c r="H1597" i="1"/>
  <c r="H1596" i="1"/>
  <c r="H1594" i="1"/>
  <c r="H1593" i="1"/>
  <c r="H1592" i="1"/>
  <c r="H1590" i="1"/>
  <c r="H1589" i="1"/>
  <c r="H1588" i="1"/>
  <c r="H1586" i="1"/>
  <c r="H1585" i="1"/>
  <c r="H1584" i="1"/>
  <c r="H1582" i="1"/>
  <c r="H1580" i="1"/>
  <c r="H1578" i="1"/>
  <c r="H1574" i="1"/>
  <c r="H1573" i="1"/>
  <c r="H1572" i="1"/>
  <c r="H1571" i="1"/>
  <c r="H1569" i="1"/>
  <c r="H1568" i="1"/>
  <c r="H1567" i="1"/>
  <c r="H1566" i="1"/>
  <c r="H1565" i="1"/>
  <c r="H1564" i="1"/>
  <c r="H1561" i="1"/>
  <c r="H1560" i="1"/>
  <c r="H1559" i="1"/>
  <c r="H1515" i="1" l="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7" i="1" l="1"/>
  <c r="H1476" i="1"/>
  <c r="H1475" i="1"/>
  <c r="H1474" i="1"/>
  <c r="H1473" i="1"/>
  <c r="H1472" i="1"/>
  <c r="H1471" i="1"/>
  <c r="H1470" i="1"/>
  <c r="H1469" i="1"/>
  <c r="H1468" i="1"/>
  <c r="H1461" i="1" l="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871" i="1" l="1"/>
  <c r="H872" i="1"/>
  <c r="H873" i="1"/>
  <c r="H874" i="1"/>
  <c r="H875" i="1"/>
  <c r="H876" i="1"/>
  <c r="H877" i="1"/>
  <c r="H878" i="1"/>
  <c r="H879" i="1"/>
  <c r="H880" i="1"/>
  <c r="H881" i="1"/>
  <c r="H882" i="1"/>
  <c r="H883" i="1"/>
  <c r="H884" i="1"/>
  <c r="H885" i="1"/>
  <c r="H886" i="1"/>
  <c r="H887" i="1"/>
  <c r="H890" i="1"/>
  <c r="H870" i="1"/>
  <c r="H869" i="1"/>
  <c r="H827" i="1" l="1"/>
  <c r="H828" i="1"/>
  <c r="H829" i="1"/>
  <c r="H830" i="1"/>
  <c r="H831" i="1"/>
  <c r="H832" i="1"/>
  <c r="H859" i="1"/>
  <c r="B860" i="1"/>
  <c r="B861" i="1" s="1"/>
  <c r="B862" i="1" s="1"/>
  <c r="B863" i="1" s="1"/>
  <c r="B864" i="1" s="1"/>
  <c r="B865" i="1" s="1"/>
  <c r="B866" i="1" s="1"/>
  <c r="H860" i="1"/>
  <c r="H861" i="1"/>
  <c r="H862" i="1"/>
  <c r="H863" i="1"/>
  <c r="H864" i="1"/>
  <c r="H865" i="1"/>
  <c r="H866" i="1"/>
  <c r="H729" i="1" l="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728" i="1"/>
  <c r="H727" i="1"/>
  <c r="H711" i="1"/>
  <c r="H712" i="1"/>
  <c r="H713" i="1"/>
  <c r="H714" i="1"/>
  <c r="H715" i="1"/>
  <c r="H716" i="1"/>
  <c r="H717" i="1"/>
  <c r="H718" i="1"/>
  <c r="H719" i="1"/>
  <c r="H720" i="1"/>
  <c r="H721" i="1"/>
  <c r="H722" i="1"/>
  <c r="H723" i="1"/>
  <c r="H724" i="1"/>
  <c r="H725" i="1"/>
  <c r="B480" i="1" l="1"/>
  <c r="B481" i="1" s="1"/>
  <c r="B482" i="1" s="1"/>
  <c r="B483" i="1" s="1"/>
  <c r="B484" i="1" s="1"/>
  <c r="B485" i="1" s="1"/>
  <c r="B486" i="1" l="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H17" i="1"/>
  <c r="B17" i="1"/>
  <c r="B18" i="1" s="1"/>
  <c r="H524" i="1" l="1"/>
  <c r="H523" i="1"/>
  <c r="B1468" i="1" l="1"/>
  <c r="B1469" i="1" s="1"/>
  <c r="B1470" i="1" s="1"/>
  <c r="B1471" i="1" s="1"/>
  <c r="B1472" i="1" s="1"/>
  <c r="B1473" i="1" s="1"/>
  <c r="B1474" i="1" s="1"/>
  <c r="B1475" i="1" s="1"/>
  <c r="B1476" i="1" s="1"/>
  <c r="B1477" i="1" s="1"/>
  <c r="B870" i="1" l="1"/>
  <c r="B871" i="1" s="1"/>
  <c r="B872" i="1" s="1"/>
  <c r="B873" i="1" s="1"/>
  <c r="B874" i="1" s="1"/>
  <c r="B875" i="1" s="1"/>
  <c r="B876" i="1" s="1"/>
  <c r="B877" i="1" s="1"/>
  <c r="B878" i="1" s="1"/>
  <c r="B879" i="1" s="1"/>
  <c r="B880" i="1" s="1"/>
  <c r="B881" i="1" s="1"/>
  <c r="B882" i="1" s="1"/>
  <c r="B883" i="1" s="1"/>
  <c r="B884" i="1" s="1"/>
  <c r="B885" i="1" s="1"/>
  <c r="B886" i="1" s="1"/>
  <c r="B887" i="1" s="1"/>
  <c r="B888" i="1" s="1"/>
  <c r="B889" i="1" s="1"/>
  <c r="B890" i="1" s="1"/>
  <c r="B728" i="1"/>
  <c r="B729" i="1" s="1"/>
  <c r="B730" i="1" s="1"/>
  <c r="B731" i="1" s="1"/>
  <c r="B732" i="1" s="1"/>
  <c r="B733" i="1" s="1"/>
  <c r="B734" i="1" s="1"/>
  <c r="B735" i="1" s="1"/>
  <c r="B736" i="1" s="1"/>
  <c r="B737" i="1" s="1"/>
  <c r="B738" i="1" s="1"/>
  <c r="B739" i="1" s="1"/>
  <c r="B740" i="1" s="1"/>
  <c r="B741" i="1" s="1"/>
  <c r="B742" i="1" s="1"/>
  <c r="B743" i="1" s="1"/>
  <c r="B744" i="1" s="1"/>
  <c r="B745" i="1" s="1"/>
  <c r="B746" i="1" s="1"/>
  <c r="B747" i="1" s="1"/>
  <c r="B748" i="1" s="1"/>
  <c r="B749" i="1" s="1"/>
  <c r="B750" i="1" s="1"/>
  <c r="B751" i="1" s="1"/>
  <c r="B752" i="1" s="1"/>
  <c r="B753" i="1" s="1"/>
  <c r="B711" i="1"/>
  <c r="B712" i="1" s="1"/>
  <c r="B713" i="1" s="1"/>
  <c r="B714" i="1" s="1"/>
  <c r="B715" i="1" s="1"/>
  <c r="B716" i="1" s="1"/>
  <c r="B717" i="1" s="1"/>
  <c r="B718" i="1" s="1"/>
  <c r="B719" i="1" s="1"/>
  <c r="B720" i="1" s="1"/>
  <c r="B721" i="1" s="1"/>
  <c r="B722" i="1" s="1"/>
  <c r="B723" i="1" s="1"/>
  <c r="B724" i="1" s="1"/>
  <c r="B725" i="1" s="1"/>
  <c r="B754" i="1" l="1"/>
  <c r="B755" i="1"/>
  <c r="B756" i="1" s="1"/>
  <c r="B757" i="1" s="1"/>
  <c r="B758" i="1" s="1"/>
  <c r="B759" i="1" s="1"/>
  <c r="B760" i="1" s="1"/>
  <c r="B761" i="1" s="1"/>
  <c r="B762" i="1" s="1"/>
  <c r="B763" i="1" s="1"/>
  <c r="B764" i="1" s="1"/>
  <c r="B765" i="1" s="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809" i="1" s="1"/>
  <c r="B810" i="1" s="1"/>
  <c r="B811" i="1" s="1"/>
  <c r="B812" i="1" s="1"/>
  <c r="B813" i="1" s="1"/>
  <c r="B814" i="1" s="1"/>
  <c r="B815" i="1" s="1"/>
  <c r="B816" i="1" s="1"/>
  <c r="B817" i="1" s="1"/>
  <c r="B818" i="1" s="1"/>
  <c r="B819" i="1" s="1"/>
  <c r="B820" i="1" s="1"/>
  <c r="B821" i="1" s="1"/>
  <c r="B822" i="1" s="1"/>
  <c r="B823" i="1" s="1"/>
  <c r="B824" i="1" s="1"/>
  <c r="B825" i="1" s="1"/>
  <c r="B826" i="1" s="1"/>
  <c r="B827" i="1" s="1"/>
  <c r="B828" i="1" s="1"/>
  <c r="B829" i="1" s="1"/>
  <c r="B830" i="1" s="1"/>
  <c r="B831" i="1" s="1"/>
  <c r="B832" i="1" s="1"/>
  <c r="B833" i="1" s="1"/>
  <c r="B834" i="1" s="1"/>
  <c r="B835" i="1" s="1"/>
  <c r="B836" i="1" s="1"/>
  <c r="B837" i="1" s="1"/>
  <c r="B838" i="1" s="1"/>
  <c r="B839" i="1" s="1"/>
  <c r="B840" i="1" s="1"/>
  <c r="B841" i="1" s="1"/>
  <c r="B842" i="1" s="1"/>
  <c r="B843" i="1" s="1"/>
  <c r="B844" i="1" s="1"/>
  <c r="B845" i="1" s="1"/>
  <c r="B846" i="1" s="1"/>
  <c r="B847" i="1" s="1"/>
  <c r="B848" i="1" s="1"/>
  <c r="B849" i="1" s="1"/>
  <c r="B850" i="1" s="1"/>
  <c r="B851" i="1" s="1"/>
  <c r="B852" i="1" s="1"/>
  <c r="B853" i="1" s="1"/>
  <c r="B854" i="1" s="1"/>
  <c r="B855" i="1" s="1"/>
  <c r="B856" i="1" s="1"/>
  <c r="B857" i="1" s="1"/>
  <c r="B453" i="1" l="1"/>
  <c r="B454" i="1" s="1"/>
  <c r="B455" i="1" s="1"/>
  <c r="B456" i="1" s="1"/>
  <c r="B457" i="1" s="1"/>
  <c r="B458" i="1" s="1"/>
  <c r="B459" i="1" s="1"/>
  <c r="B460" i="1" s="1"/>
  <c r="B461" i="1" s="1"/>
  <c r="B462" i="1" s="1"/>
  <c r="B463" i="1" s="1"/>
  <c r="B314" i="1"/>
  <c r="B464" i="1" l="1"/>
  <c r="B465" i="1" s="1"/>
  <c r="B315" i="1"/>
  <c r="B316" i="1" s="1"/>
  <c r="B317" i="1" s="1"/>
  <c r="B318" i="1" s="1"/>
  <c r="B466" i="1" l="1"/>
  <c r="B467" i="1" s="1"/>
  <c r="B468" i="1" s="1"/>
  <c r="B469" i="1" s="1"/>
  <c r="B470" i="1" s="1"/>
  <c r="B471" i="1" s="1"/>
  <c r="B472" i="1" s="1"/>
  <c r="B473" i="1" s="1"/>
  <c r="B474" i="1" s="1"/>
  <c r="B475" i="1" s="1"/>
  <c r="B476" i="1" s="1"/>
  <c r="B319" i="1"/>
  <c r="B320" i="1" s="1"/>
  <c r="B321" i="1" s="1"/>
  <c r="B322" i="1" s="1"/>
  <c r="B323" i="1" s="1"/>
  <c r="B324" i="1" s="1"/>
  <c r="B325" i="1" s="1"/>
  <c r="B326" i="1" s="1"/>
  <c r="B327" i="1" s="1"/>
  <c r="B328" i="1" s="1"/>
  <c r="B329" i="1" s="1"/>
  <c r="B330" i="1" s="1"/>
  <c r="B331" i="1" s="1"/>
  <c r="B332" i="1" s="1"/>
  <c r="B333" i="1" s="1"/>
  <c r="B334" i="1" s="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H16" i="1"/>
  <c r="B335" i="1" l="1"/>
  <c r="B336" i="1" s="1"/>
  <c r="B337" i="1" s="1"/>
  <c r="B338" i="1" s="1"/>
  <c r="B339" i="1" s="1"/>
  <c r="B340" i="1" s="1"/>
  <c r="B341" i="1" l="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alcChain>
</file>

<file path=xl/sharedStrings.xml><?xml version="1.0" encoding="utf-8"?>
<sst xmlns="http://schemas.openxmlformats.org/spreadsheetml/2006/main" count="12012" uniqueCount="5085">
  <si>
    <t xml:space="preserve">№ п/п </t>
  </si>
  <si>
    <t>Наименование ветеринарных услуг</t>
  </si>
  <si>
    <t>Единица измерения</t>
  </si>
  <si>
    <t>Стоимость (руб.) без НДС</t>
  </si>
  <si>
    <t>НДС (руб.)</t>
  </si>
  <si>
    <t>Тарифы с НДС (руб.)</t>
  </si>
  <si>
    <t>Исследование молока на бруцеллез в КР</t>
  </si>
  <si>
    <t>Одна проба</t>
  </si>
  <si>
    <t>Исследование сыворотки крови на бруцеллез свиней РСК</t>
  </si>
  <si>
    <t>Исследование сыворотки крови на бруцеллез в РА, РСК</t>
  </si>
  <si>
    <t>Исследование сыворотки крови на бруцеллез РБП</t>
  </si>
  <si>
    <t>Исследование сыворотки крови на бруцеллез РИД</t>
  </si>
  <si>
    <t>Кожевенного и мехового сырья на сибирскую язву в РП</t>
  </si>
  <si>
    <t>Бешенство серология ИФА</t>
  </si>
  <si>
    <t>Бешенство биопроба</t>
  </si>
  <si>
    <t>Бешенство микроскопически РИФ</t>
  </si>
  <si>
    <t>Бешенство культура клеток</t>
  </si>
  <si>
    <t>Инфекционный ринотрахеит КРС</t>
  </si>
  <si>
    <t>Болезнь Ауески(биопроба)</t>
  </si>
  <si>
    <t>Клинический анализ крови животных</t>
  </si>
  <si>
    <t>Исследование крови на лейкоз гематология</t>
  </si>
  <si>
    <t>Исследование молока или сыворотки крови на лейкоз методом ИФА</t>
  </si>
  <si>
    <t>Исследование сыворотки крови на лейкоз РИД</t>
  </si>
  <si>
    <t>Исследование сыворотки крови на лептоспироз РМА</t>
  </si>
  <si>
    <t>Исследование сыворотки крови на листериоз в РСК</t>
  </si>
  <si>
    <t>Исследование мочи на наличие лептоспир</t>
  </si>
  <si>
    <t>Исследование сыворотки крови на сап РСК, РА</t>
  </si>
  <si>
    <t>Исследование сыворотки крови на случную болезнь РСК</t>
  </si>
  <si>
    <t>Исследование сыворотки крови на инфекционный эпидидимит</t>
  </si>
  <si>
    <t>Исследование сыворотки крови на хламидиоз</t>
  </si>
  <si>
    <t>Исследование сыворотки крови на паратуберкулез  РСК</t>
  </si>
  <si>
    <t>Болезнь Гамборо(инфекционная бурсальная болезнь)</t>
  </si>
  <si>
    <t>Метод исследования</t>
  </si>
  <si>
    <t>кольцевая реакция с молоком</t>
  </si>
  <si>
    <t>реакция связывания комплемента</t>
  </si>
  <si>
    <t>реакция агглютинации, реакция связывания комплемента</t>
  </si>
  <si>
    <t>реакция иммунодиффузии</t>
  </si>
  <si>
    <t>реакция преципитации</t>
  </si>
  <si>
    <t>иммуноферментный анализ</t>
  </si>
  <si>
    <t>роз бенгал проба</t>
  </si>
  <si>
    <t>метод биологической пробы</t>
  </si>
  <si>
    <t>реакция иммунофлуоресценции</t>
  </si>
  <si>
    <t>метод вирусовыделения на культуре клеток</t>
  </si>
  <si>
    <t>клинический анализ крови</t>
  </si>
  <si>
    <t>гематологический метод исследования</t>
  </si>
  <si>
    <t>реакция микроагглютинация</t>
  </si>
  <si>
    <t>микроскопия в тёмном поле</t>
  </si>
  <si>
    <t>биохимическое исследование</t>
  </si>
  <si>
    <t>реакция торможения гемагглютинации</t>
  </si>
  <si>
    <t>реакция диффузионной преципитации</t>
  </si>
  <si>
    <t>Отдел молекулярно-биологической диагностики</t>
  </si>
  <si>
    <t>Африканская чума свиней</t>
  </si>
  <si>
    <t>Грипп птиц</t>
  </si>
  <si>
    <t>Классическая чума свиней</t>
  </si>
  <si>
    <t xml:space="preserve">Лептоспироз </t>
  </si>
  <si>
    <t>Парагрипп-3</t>
  </si>
  <si>
    <t>Туберкулез</t>
  </si>
  <si>
    <t>Бруцеллез</t>
  </si>
  <si>
    <t>Листериоз</t>
  </si>
  <si>
    <t>Сальмонеллез</t>
  </si>
  <si>
    <t>Парвовирус свиней</t>
  </si>
  <si>
    <t xml:space="preserve">Аденовирусная инфекция плотоядных  </t>
  </si>
  <si>
    <t>Кампилобактериоз</t>
  </si>
  <si>
    <t>полимезарная цепная реакция</t>
  </si>
  <si>
    <t>Бактериологический отдел</t>
  </si>
  <si>
    <t>бактериологический, микроскопический, биологический</t>
  </si>
  <si>
    <t>Аэромоноз карпов, лососевых</t>
  </si>
  <si>
    <t>бактериологический, микроскопический</t>
  </si>
  <si>
    <t>Злокачественный отек</t>
  </si>
  <si>
    <t>Брадзот овец</t>
  </si>
  <si>
    <t>Анаэробная дизентерия ягнят</t>
  </si>
  <si>
    <t>Столбняк</t>
  </si>
  <si>
    <t>Ботулизм</t>
  </si>
  <si>
    <t>Некробактериоз</t>
  </si>
  <si>
    <t>Бактериологическое исследование воды</t>
  </si>
  <si>
    <t>Дизентерия свиней</t>
  </si>
  <si>
    <t>Иерсиниоз</t>
  </si>
  <si>
    <t>Исследование кормов животного происхождения</t>
  </si>
  <si>
    <t>бактериологический, микроскопический, биологический, серологический</t>
  </si>
  <si>
    <t>Исследование кормов растительного происхождения</t>
  </si>
  <si>
    <t>Кампилобактериоз (пат.материал)</t>
  </si>
  <si>
    <t>Колибактериоз</t>
  </si>
  <si>
    <t>Оценка зараженности воздуха холодильных камер</t>
  </si>
  <si>
    <t>Определение патогенных свойств грибов</t>
  </si>
  <si>
    <t>Паратуберкулез (микроскопия)</t>
  </si>
  <si>
    <t>микроскопичкский</t>
  </si>
  <si>
    <t>Паратуберкулез (бактериология)</t>
  </si>
  <si>
    <t>бактериологический, биологический</t>
  </si>
  <si>
    <t>Пастереллез</t>
  </si>
  <si>
    <t>Септицимия пчел, гафниоз, цитробактериоз пчел</t>
  </si>
  <si>
    <t>Американский гнилец</t>
  </si>
  <si>
    <t>Европейский гнилец</t>
  </si>
  <si>
    <t>Парагнилец, сальмонеллез пчел</t>
  </si>
  <si>
    <t>Сальмонеллез (пат.материал)</t>
  </si>
  <si>
    <t>Сибирская язва</t>
  </si>
  <si>
    <t>Смешанная кишечная инфекция</t>
  </si>
  <si>
    <t>Смывы на БГКП</t>
  </si>
  <si>
    <t>Смывы на КМАФАнМ</t>
  </si>
  <si>
    <t>бактериологический</t>
  </si>
  <si>
    <t>Смывы на стафилококк</t>
  </si>
  <si>
    <t>бактериологический, микроскопический, серологический</t>
  </si>
  <si>
    <t>Смывы на БГКП и стафилококк</t>
  </si>
  <si>
    <t>Смывы на БГКП,КМАФАнМ и стафилококк</t>
  </si>
  <si>
    <t>Смывы на сальмонеллез</t>
  </si>
  <si>
    <t>Стрептококкоз</t>
  </si>
  <si>
    <t>Стафилококкоз</t>
  </si>
  <si>
    <t>Общая бакобсемененность в кормах</t>
  </si>
  <si>
    <t>Сальмонеллы в кормах</t>
  </si>
  <si>
    <t>Энтеропатогенные типы кишечной палочки в кормах</t>
  </si>
  <si>
    <t>Рожа свиней</t>
  </si>
  <si>
    <t>Дерматофитозы(микроскопия,трихофития)</t>
  </si>
  <si>
    <t>Аскофероз пчел</t>
  </si>
  <si>
    <t>Вибриоз рыб</t>
  </si>
  <si>
    <t>Кампилобактериоз (влагалищная слизь,препуциальная слизь, сперма)</t>
  </si>
  <si>
    <t>Смывы на условно-патогенную микрофлору и чувствительность к антибиотикам</t>
  </si>
  <si>
    <t>Исследование молока на мастит и чувствительность к антибиотикам</t>
  </si>
  <si>
    <t>Бактериологическое исследование мяса от вынужденно-убитых животных</t>
  </si>
  <si>
    <t>Отдел ТБМО</t>
  </si>
  <si>
    <t>ИФА</t>
  </si>
  <si>
    <t>ВЭЖХ</t>
  </si>
  <si>
    <t>ААС</t>
  </si>
  <si>
    <t>Исследование хлорида натрия (колбасные изделия, продукты из свинины, баранины, говядины)</t>
  </si>
  <si>
    <t>титриметрический</t>
  </si>
  <si>
    <t>Исследование хлорида натрия (продукты переработки плодов и овощей, консервы мясные и мясорастительные)</t>
  </si>
  <si>
    <t>колориметрический</t>
  </si>
  <si>
    <t>Определении N- нитрозамина  в мясных продуктах, шпике, рыбе</t>
  </si>
  <si>
    <t>ТСХ</t>
  </si>
  <si>
    <t>Исследование хлорида натрия (водоросли морские, травы морские и продукты их переработки)</t>
  </si>
  <si>
    <t>Исследование хлорида натрия (рыба, морские млекопитающие, морские беспозвоночные и продукты их переработки)</t>
  </si>
  <si>
    <t>Исследование хлорида натрия (консервы и пресервы из рыбы и морепродуктов)</t>
  </si>
  <si>
    <t>фотоколориметрический</t>
  </si>
  <si>
    <t>Определение ПХБ</t>
  </si>
  <si>
    <t>ГХ</t>
  </si>
  <si>
    <t>Определение хлороорганических пестицидов в пищевой продукции</t>
  </si>
  <si>
    <t>Определение фосфороорганических пестицидов в пищевой продукции</t>
  </si>
  <si>
    <t>ВЭЖХ/МС/МС</t>
  </si>
  <si>
    <t xml:space="preserve">Исследование мяса и печени  на рактопамин </t>
  </si>
  <si>
    <t>гравиметрический</t>
  </si>
  <si>
    <t>термогравиметрический</t>
  </si>
  <si>
    <t>потенциометрический</t>
  </si>
  <si>
    <t>кислотный</t>
  </si>
  <si>
    <t>визуальный</t>
  </si>
  <si>
    <t>весовой</t>
  </si>
  <si>
    <t>ареометрический</t>
  </si>
  <si>
    <t>качественная реакция</t>
  </si>
  <si>
    <t>Паразитарная чистота рыбы и гидробионтов</t>
  </si>
  <si>
    <t xml:space="preserve">метод исследования на просвет, метод переваривания в ИЖС, метод параллельных разрезов, компрессорный метод, метод неполного гельминтологического вскрытия
</t>
  </si>
  <si>
    <t>Протозоозы пчел</t>
  </si>
  <si>
    <t>метод световой микроскопии</t>
  </si>
  <si>
    <t>Кровепаразиты</t>
  </si>
  <si>
    <t>Гельминтологическое исследование овощей и фруктов</t>
  </si>
  <si>
    <t xml:space="preserve">метод флотации </t>
  </si>
  <si>
    <t>Паразитологические исследования в фекалиях</t>
  </si>
  <si>
    <t xml:space="preserve">метод седиментации, нативный мазок, метод флотации </t>
  </si>
  <si>
    <t>Гельминтологическое исследование почвы</t>
  </si>
  <si>
    <t>Арахно-анатомозы пчел</t>
  </si>
  <si>
    <t>Арахно-энтомозы животных</t>
  </si>
  <si>
    <t>гистологический метод</t>
  </si>
  <si>
    <t>Гельминтологическое исследование воды</t>
  </si>
  <si>
    <t xml:space="preserve">метод седиментации, метод флотации </t>
  </si>
  <si>
    <t>патоморфологическое исследование</t>
  </si>
  <si>
    <t>Арахно-энтомозы и протозоозы пчел</t>
  </si>
  <si>
    <t>биохимический метод, компрессорный метод</t>
  </si>
  <si>
    <t>Цистицеркоз(финноз)</t>
  </si>
  <si>
    <t xml:space="preserve">метод параллельных разрезов </t>
  </si>
  <si>
    <t>Эхинококкоз</t>
  </si>
  <si>
    <t>Нематод в крови</t>
  </si>
  <si>
    <t>микроскопический</t>
  </si>
  <si>
    <t>Пыльцевые зерна</t>
  </si>
  <si>
    <t>Доминирующие пыльцевые зерна</t>
  </si>
  <si>
    <t>Трихомоноз</t>
  </si>
  <si>
    <t>культуральный, метод световой микроскопии</t>
  </si>
  <si>
    <t>кг</t>
  </si>
  <si>
    <t>Отдел паразитологии и патоморфологии</t>
  </si>
  <si>
    <t>Отдел ветеринарно-санитарной экспертизы</t>
  </si>
  <si>
    <t>Бацилюс цереус (классика), бациллюс субтилис</t>
  </si>
  <si>
    <t>микробиологический</t>
  </si>
  <si>
    <t>Антибиотики в молочной продукции</t>
  </si>
  <si>
    <t xml:space="preserve">КМАФАнМ (классика) </t>
  </si>
  <si>
    <t xml:space="preserve">Листерия –L.monocytogenes (классика) </t>
  </si>
  <si>
    <t>Плесень дрожжи (классика)</t>
  </si>
  <si>
    <t xml:space="preserve">Микробиологическое исследование на показатель протей (Proteus) (классика) </t>
  </si>
  <si>
    <t xml:space="preserve">Сальмонелла(классика) </t>
  </si>
  <si>
    <t>Определение соматических клеток в молоке</t>
  </si>
  <si>
    <t>вискозиметрический</t>
  </si>
  <si>
    <t>Золотистый стафилококк (классика)</t>
  </si>
  <si>
    <t xml:space="preserve">Сульфитредуцирующие клостридии (классика) </t>
  </si>
  <si>
    <t>Определение соматических клеток в молоке с применением " Анализатор SCC"</t>
  </si>
  <si>
    <t>флуориметрический</t>
  </si>
  <si>
    <t>Определение рН</t>
  </si>
  <si>
    <t>органолептический</t>
  </si>
  <si>
    <t>Органолептические исследования рыбы</t>
  </si>
  <si>
    <t>Определение энтерококков</t>
  </si>
  <si>
    <t>Вибрион парагемолитический в рыбе,рыбной продукции</t>
  </si>
  <si>
    <t>Исследование рыбы и гидробионтов на паразитарную чистоту и органолептику</t>
  </si>
  <si>
    <t>Исследование рыбы и гидробионтов по показателям длина и масса</t>
  </si>
  <si>
    <t>Находкинский филиал ФГБУ "Приморская МВЛ"</t>
  </si>
  <si>
    <t>Микробиологический</t>
  </si>
  <si>
    <t>Бак. исследование сточной и речной воды (2 показателя: ОКБ, колифаги)</t>
  </si>
  <si>
    <t>Паразитологическое исследование почвы  на цисты кишечных патогенных простейших</t>
  </si>
  <si>
    <t>Метод Падченко</t>
  </si>
  <si>
    <t xml:space="preserve">Метод Супряга </t>
  </si>
  <si>
    <t>Исследования бактериальной обсемененности воздушной среды на ОМЧ и S. Aureus</t>
  </si>
  <si>
    <t>Смывы на стерильность</t>
  </si>
  <si>
    <t>Метод центрифугирования</t>
  </si>
  <si>
    <t>Определение удельной активности радона-222 в воде</t>
  </si>
  <si>
    <t xml:space="preserve">Отдел токсикологический исследований </t>
  </si>
  <si>
    <t>Определение органолептических показателей</t>
  </si>
  <si>
    <t>Вкус в продукции не требующей варки</t>
  </si>
  <si>
    <t>Запах в продукции не требующей варки</t>
  </si>
  <si>
    <t>Запах в продукции требующей варки</t>
  </si>
  <si>
    <t>Цвет</t>
  </si>
  <si>
    <t>Внешний вид</t>
  </si>
  <si>
    <t>Форма</t>
  </si>
  <si>
    <t>Вид на разрезе</t>
  </si>
  <si>
    <t>Вид на изломе</t>
  </si>
  <si>
    <t>Вид подготовки плодов</t>
  </si>
  <si>
    <t>Аромат</t>
  </si>
  <si>
    <t>Поверхность</t>
  </si>
  <si>
    <t>Состояние мякиша</t>
  </si>
  <si>
    <t>Качество рассола</t>
  </si>
  <si>
    <t>Плотность кочана</t>
  </si>
  <si>
    <t>Зачистка качана</t>
  </si>
  <si>
    <t>разделка</t>
  </si>
  <si>
    <t>готовность продукта</t>
  </si>
  <si>
    <t>признаки брожения</t>
  </si>
  <si>
    <t>сироп</t>
  </si>
  <si>
    <t>Определение физико-химических показателей</t>
  </si>
  <si>
    <t>Полнота налива</t>
  </si>
  <si>
    <t>инструментальный</t>
  </si>
  <si>
    <t>Прозрачность</t>
  </si>
  <si>
    <t>визульный</t>
  </si>
  <si>
    <t>Толщина</t>
  </si>
  <si>
    <t>Посторонние примеси</t>
  </si>
  <si>
    <t>Минеральные примеси</t>
  </si>
  <si>
    <t>Внутреннее строение</t>
  </si>
  <si>
    <t>Размер корнеплодов</t>
  </si>
  <si>
    <t>Содержание корнеплодов</t>
  </si>
  <si>
    <t>Наличие земли</t>
  </si>
  <si>
    <t>Длина кочарыги над кочаном</t>
  </si>
  <si>
    <t>Масса зачищенного качана</t>
  </si>
  <si>
    <t>Содержание качанов с засечкой</t>
  </si>
  <si>
    <t>Содержание с механическими повреждениями</t>
  </si>
  <si>
    <t>Степень зрелости</t>
  </si>
  <si>
    <t>Консистенция начинки</t>
  </si>
  <si>
    <t>Консистенция фарша</t>
  </si>
  <si>
    <t>Масса плода</t>
  </si>
  <si>
    <t>Масса плодов с дефектами</t>
  </si>
  <si>
    <t>Массовая доля увядших плодов</t>
  </si>
  <si>
    <t>Массовая доля перезрелых плодов</t>
  </si>
  <si>
    <t>Наличие плодов в кисти</t>
  </si>
  <si>
    <t>Содержания плодов поломанных</t>
  </si>
  <si>
    <t>Пораженные сельхоз.вредителями</t>
  </si>
  <si>
    <t>Типовой состав</t>
  </si>
  <si>
    <t>Сорная примесь</t>
  </si>
  <si>
    <t>Галька</t>
  </si>
  <si>
    <t>Испорченные зёрна в зерне  рисе</t>
  </si>
  <si>
    <t>Испорченные зёрна в крупе и зерне</t>
  </si>
  <si>
    <t>Фузариозные зёрна</t>
  </si>
  <si>
    <t>Куколь</t>
  </si>
  <si>
    <t>трудноотделимые примеси</t>
  </si>
  <si>
    <t>вредные примеси</t>
  </si>
  <si>
    <t>спорыня и головня</t>
  </si>
  <si>
    <t>семена горчака</t>
  </si>
  <si>
    <t>семена вязеля</t>
  </si>
  <si>
    <t>семена гелеотропа</t>
  </si>
  <si>
    <t>семена триходесмы</t>
  </si>
  <si>
    <t>головневые,синегузочные зерна</t>
  </si>
  <si>
    <t>зерновая примесь</t>
  </si>
  <si>
    <t>мелкие зерна</t>
  </si>
  <si>
    <t>проросшие зерна</t>
  </si>
  <si>
    <t>меловые зерна</t>
  </si>
  <si>
    <t>пожелтевшие зёрна в зерне риса</t>
  </si>
  <si>
    <t>пожелтевшие зёрна в крупе и зерне</t>
  </si>
  <si>
    <t>красные зерна</t>
  </si>
  <si>
    <t>глютиозные зерна</t>
  </si>
  <si>
    <t>обрушенные зерна</t>
  </si>
  <si>
    <t>сорная и масличная примесь</t>
  </si>
  <si>
    <t>дурнишник</t>
  </si>
  <si>
    <t>семена клещевины</t>
  </si>
  <si>
    <t>зараженность вредителями</t>
  </si>
  <si>
    <t>загрязненность вредителями</t>
  </si>
  <si>
    <t>массовая концентрация сахаров</t>
  </si>
  <si>
    <t>рефрактометрический</t>
  </si>
  <si>
    <t>массовая доля грозди нецеловых</t>
  </si>
  <si>
    <t>крупность помола</t>
  </si>
  <si>
    <t>примеси растительного происхождения</t>
  </si>
  <si>
    <t>определение кальция в кормах</t>
  </si>
  <si>
    <t>титрометрический</t>
  </si>
  <si>
    <t>спектрофотометрический</t>
  </si>
  <si>
    <t>определение золы нерастворимой в 10% соляной кислоты</t>
  </si>
  <si>
    <t>определение хлорида натрия в рыбной муке</t>
  </si>
  <si>
    <t>аргентометрический</t>
  </si>
  <si>
    <t>определение хлорида натрия в комбикормах,комбикормовом сырье</t>
  </si>
  <si>
    <t>определении массовой доли хлоридов в пищевой продукции</t>
  </si>
  <si>
    <t xml:space="preserve">определение влажности </t>
  </si>
  <si>
    <t>определении  содержания влаги в кормах для животных</t>
  </si>
  <si>
    <t>определении массовой доли влаги и летучих веществ в кормах</t>
  </si>
  <si>
    <t>определении сухого вещества в кормах</t>
  </si>
  <si>
    <t>определение азота и сырого протеина в кормах</t>
  </si>
  <si>
    <t>определение карбамида в муке рыбной,морких млекопитающих, ракообразных и беспозвоночных</t>
  </si>
  <si>
    <t>определение крупности помола(проход через сито)</t>
  </si>
  <si>
    <t>определение сырой золы в кормах,комбикормах,комбикормовом сырье</t>
  </si>
  <si>
    <t>определении зольности в пищевых продуктах</t>
  </si>
  <si>
    <t>определении кислотности в пищевых продуктах</t>
  </si>
  <si>
    <t>массовой доли сахара  в хлебобулочных изделиях</t>
  </si>
  <si>
    <t>определении массовой доли сахара  в кондитерских изделиях</t>
  </si>
  <si>
    <t>определение сахаров в кормах</t>
  </si>
  <si>
    <t>определения сорбиновой кислоты в консервированных овощах и фруктах</t>
  </si>
  <si>
    <t>определения сорбиновой кислоты  (рыбопродукция)</t>
  </si>
  <si>
    <t>определения бензойной кислоты (морепродукты)</t>
  </si>
  <si>
    <t>определения бензойной кислоты в консервированных овощах и фруктах</t>
  </si>
  <si>
    <t>ионометрический</t>
  </si>
  <si>
    <t>определении нитратов в продуктах переработки плодов и овощей</t>
  </si>
  <si>
    <t>определение нитратов в кормах</t>
  </si>
  <si>
    <t>определение нитритов в кормах</t>
  </si>
  <si>
    <t xml:space="preserve">определение кислот (молочная,уксусная,масляная)в силосе, сенаже </t>
  </si>
  <si>
    <t>определение каротина в кормах</t>
  </si>
  <si>
    <t>определение активности уреазы в кормах</t>
  </si>
  <si>
    <t>определении суммарной массовой доли растворимых протеинов</t>
  </si>
  <si>
    <t>определение ионола</t>
  </si>
  <si>
    <t xml:space="preserve"> определении  сырой клетчатки  в комбикормах</t>
  </si>
  <si>
    <t>определении содержания сырого жира в кормах</t>
  </si>
  <si>
    <t>определение содержания жира в пищевой продукции</t>
  </si>
  <si>
    <t>определение калия пламенно-фотометрическим методом</t>
  </si>
  <si>
    <t>пламенно-фотометрический</t>
  </si>
  <si>
    <t>определение кислотного числа жира</t>
  </si>
  <si>
    <t>определение неомыляемых веществ</t>
  </si>
  <si>
    <t>определение массовой доли белка по Барнштейну</t>
  </si>
  <si>
    <t>определение нежирового характера</t>
  </si>
  <si>
    <t>Определение тяжелых металлов</t>
  </si>
  <si>
    <t>Определение свинца</t>
  </si>
  <si>
    <t>атомно-абсорбционный (ААС)</t>
  </si>
  <si>
    <t>Определение кадмия</t>
  </si>
  <si>
    <t>Определение мышьяка</t>
  </si>
  <si>
    <t>беспламенной ААС</t>
  </si>
  <si>
    <t>Определение ртути</t>
  </si>
  <si>
    <t>Определение цинка</t>
  </si>
  <si>
    <t>Определение меди</t>
  </si>
  <si>
    <t>Определение микотоксинов и пестицидов</t>
  </si>
  <si>
    <t>Определение массовой доли афлатоксина В1</t>
  </si>
  <si>
    <t>Определении массовой доли охратоксина А</t>
  </si>
  <si>
    <t>Определении массовой доли зеараленона</t>
  </si>
  <si>
    <t>Определение массовой доли дезоксиниваленола</t>
  </si>
  <si>
    <t>Определение Т-2 токсина</t>
  </si>
  <si>
    <t>Определение содержания патулина</t>
  </si>
  <si>
    <t>Определение 2,4-Д кислоты</t>
  </si>
  <si>
    <t>ГХ (ГЖХ)</t>
  </si>
  <si>
    <t>Определение синтетических пиретроидов</t>
  </si>
  <si>
    <t>Определение ртутьорганических пестицидов</t>
  </si>
  <si>
    <t>Определение симм-триазиновых гербицидов</t>
  </si>
  <si>
    <t>Определении фосфорорганических пестицидов в плодах, овощах и в продуктах их переработки хроматографическими методами.</t>
  </si>
  <si>
    <t>Определение фосфорорганических пестицидов в продуктах растительного и животного происхождения, лекар-ственных растениях, кормах, воде, почве хроматографическими методами.</t>
  </si>
  <si>
    <t>Определение остаточных количеств хлорорганических пестицидов в плодах, овощах и в продуктах их переработки</t>
  </si>
  <si>
    <t>Определение остаточных количеств хлорорганических пестицидов  в воде, продуктах питания, кормах</t>
  </si>
  <si>
    <t>ГХ-МС</t>
  </si>
  <si>
    <t>Отдел анализа почв, воды, агрохимикатов</t>
  </si>
  <si>
    <t>Вода</t>
  </si>
  <si>
    <t>Определение  мутности фотометрическим методом в питьевой воде</t>
  </si>
  <si>
    <t>фотометрический</t>
  </si>
  <si>
    <t>Определение свободного остаточного хлора титрованием метиловым оранжевым</t>
  </si>
  <si>
    <t>Атомно абсорбционная спектрометрия</t>
  </si>
  <si>
    <t>Выполнение определения  содержания сухого остатка</t>
  </si>
  <si>
    <t>Выполнение измерений массовой концентрации анионных поверхностно-активных веществ (АПАВ) в пробах природной, питьевой и сточной воды флуориметрическим методом на анализаторе жидкости «Флюорат-02»</t>
  </si>
  <si>
    <t>Выполнение определения вкуса воды</t>
  </si>
  <si>
    <t>Выполнение определения запаха воды</t>
  </si>
  <si>
    <t>потенциометрическое титрование</t>
  </si>
  <si>
    <t>пламенная фотометрия</t>
  </si>
  <si>
    <t>Определение содержания полифосфатов в питьевой воде</t>
  </si>
  <si>
    <t>Определение  удельной электрической проводимости вод</t>
  </si>
  <si>
    <t>Определение щелочности титрованием метиловым оранжевым в питьевой воде</t>
  </si>
  <si>
    <t>Определение меди на МГА--915МД</t>
  </si>
  <si>
    <t>беспламенная ААС</t>
  </si>
  <si>
    <t>Определение никеля на МГА--915МД</t>
  </si>
  <si>
    <t>Определение хрома на МГА--915МД</t>
  </si>
  <si>
    <t>Определение железа на МГА--915МД</t>
  </si>
  <si>
    <t>Определение цинка на МГА--915МД</t>
  </si>
  <si>
    <t>Определение кадмия на МГА--915МД</t>
  </si>
  <si>
    <t>Определение свинца на МГА--915МД</t>
  </si>
  <si>
    <t>Определение марганца на МГА--915МД</t>
  </si>
  <si>
    <t>Определение кобальта на МГА--915МД</t>
  </si>
  <si>
    <t>Определение взвешанных веществ</t>
  </si>
  <si>
    <t>Определение окраски</t>
  </si>
  <si>
    <t>Определение БПК 5</t>
  </si>
  <si>
    <t>Определение массовой концентрации кремния</t>
  </si>
  <si>
    <t>Удобрения</t>
  </si>
  <si>
    <t>Определение аммонийного азота в органических удобрениях</t>
  </si>
  <si>
    <t>Определение фосфатов в минеральных удобрений ГОСТ 20851.2-75</t>
  </si>
  <si>
    <t>Определение массовой доли калия в сложных и однокомпонентных удобрениях  ГОСТ 20851.3-93</t>
  </si>
  <si>
    <t>Определение содержания воды в минеральных удобрениях ГОСТ 20851.4-75</t>
  </si>
  <si>
    <t>ситовой</t>
  </si>
  <si>
    <t>Определение общего калия в органических удобрениях ГОСТ 26718-85</t>
  </si>
  <si>
    <t>Определение золы в органических удобрениях ГОСТ 26714-85</t>
  </si>
  <si>
    <t>Почва</t>
  </si>
  <si>
    <t>Приготовление почвенного образца для анализа (размол, сушка)</t>
  </si>
  <si>
    <t>Определение гидролитической кислотности по методу КАППЕНА в модификации ЦИНАО</t>
  </si>
  <si>
    <t>Определение органического вещества по методу ТЮРИНА в модификации ЦИНАО</t>
  </si>
  <si>
    <t>Определение  зольности торфяных и оторфованных  горизонтов почв</t>
  </si>
  <si>
    <t>Определение легкогидролизуемого азота по Тюрину и Кононовой</t>
  </si>
  <si>
    <t>Определение кальция и магния в водной вытяжке</t>
  </si>
  <si>
    <t>Определение обменного калия по методу Масловой</t>
  </si>
  <si>
    <t>Определение калия водного</t>
  </si>
  <si>
    <t>Определение натрия водного</t>
  </si>
  <si>
    <t>Определение удельной электропроводности</t>
  </si>
  <si>
    <t>Определение гранулометрического состава</t>
  </si>
  <si>
    <t>Определение рН солевого</t>
  </si>
  <si>
    <t>Определение рН водного</t>
  </si>
  <si>
    <t>Определение суммы поглощенных оснований по методу КАППЕНА</t>
  </si>
  <si>
    <t>Определение подвижных соединений калия по методу Кирсанова в модификации ЦИНАО</t>
  </si>
  <si>
    <t>Определение подвижных соединений фосфора по методу Кирсанова в модификации ЦИНАО</t>
  </si>
  <si>
    <t>Определение обменной кислотности</t>
  </si>
  <si>
    <t>Определение поглощенного водорода по Гедройцу</t>
  </si>
  <si>
    <t>Определение аммиачного азота</t>
  </si>
  <si>
    <t xml:space="preserve">Определение валового свинца </t>
  </si>
  <si>
    <t>Определение валовой меди</t>
  </si>
  <si>
    <t>Определение валового цинка</t>
  </si>
  <si>
    <t>Определение валового кобальта</t>
  </si>
  <si>
    <t>Определение валового никеля</t>
  </si>
  <si>
    <t xml:space="preserve">Определение валового кадмия </t>
  </si>
  <si>
    <t xml:space="preserve">Определение валового марганца </t>
  </si>
  <si>
    <t>Определение гигровлаги</t>
  </si>
  <si>
    <t>Определение емкости поглощения</t>
  </si>
  <si>
    <t>Определение нефтепродуктов</t>
  </si>
  <si>
    <t>Определение серы по ЦИНАО</t>
  </si>
  <si>
    <t>Определение хрома</t>
  </si>
  <si>
    <t xml:space="preserve">Чума плотоядных  </t>
  </si>
  <si>
    <t xml:space="preserve">Энтерит норок  </t>
  </si>
  <si>
    <t xml:space="preserve">Панлейкопения кошек </t>
  </si>
  <si>
    <t xml:space="preserve">Парвовирусная инфекция плотоядных </t>
  </si>
  <si>
    <t xml:space="preserve">Болезнь Ньюкасла  </t>
  </si>
  <si>
    <t xml:space="preserve">Бронхит кур  </t>
  </si>
  <si>
    <t xml:space="preserve">Ларинготрахеит птиц  </t>
  </si>
  <si>
    <t xml:space="preserve">Бурсальная болезнь  </t>
  </si>
  <si>
    <t xml:space="preserve">Грипп птиц  </t>
  </si>
  <si>
    <t xml:space="preserve">Респираторно-репродуктивный синдром свиней  </t>
  </si>
  <si>
    <t xml:space="preserve">Синдром снижения яйценоскости ССЯ-76  </t>
  </si>
  <si>
    <t xml:space="preserve">Инфекционная анемия лошадей  </t>
  </si>
  <si>
    <t xml:space="preserve">Парвовирус свиней  </t>
  </si>
  <si>
    <t xml:space="preserve">Блютанг  </t>
  </si>
  <si>
    <t xml:space="preserve">Исследование Афлатоксина М1 в  молочных продуктах и масле коровьем </t>
  </si>
  <si>
    <t xml:space="preserve">Определение тетрациклина в молоке, молочной продукции, яйцах, яичном порошке, мёде, органах и тканях животных  </t>
  </si>
  <si>
    <t xml:space="preserve">Определение массовой доли бенз(а)пирена в пробах  растительных масел, зерна продовольственного и продуктов его переработки  </t>
  </si>
  <si>
    <t xml:space="preserve">Определение массовой доли бенз(а)пирена в пробах почв, грунтов,твердых отходов, донных отложений, осадках сточных вод  </t>
  </si>
  <si>
    <t xml:space="preserve">Определении массовой доли бенз(а)пирена в пробах приодных, питьевых и сточных вод  
</t>
  </si>
  <si>
    <t>Определении остаточных количеств пестицидов в почве</t>
  </si>
  <si>
    <t xml:space="preserve">Определении остаточных количеств пестицидов в воде  </t>
  </si>
  <si>
    <t xml:space="preserve">Выполнение измерений рН в водах </t>
  </si>
  <si>
    <t xml:space="preserve">Определение цветности  </t>
  </si>
  <si>
    <t xml:space="preserve">Выполнение измерений  массовой концентрации алюминия  в пробах природных, очищенных сточных и питьевых вод  </t>
  </si>
  <si>
    <t xml:space="preserve">Выполнение измерений массовой концентрации калия в поверхностных водах суши  </t>
  </si>
  <si>
    <t>Измерение массовой концентрации нефтепродуктов в пробах природных, питьевых, сточных вод  на анализаторе жидкости «Флюорат-02»</t>
  </si>
  <si>
    <t xml:space="preserve">Измерение  перманганатной окисляемости в пробах питьевых, природных и сточных вод  </t>
  </si>
  <si>
    <t>Измерение массовой концентрации фенолов в пробах питьевых, природных и сточных вод на анализаторе жидкости «Флюорат-02»</t>
  </si>
  <si>
    <t xml:space="preserve">Определение содержания железа  </t>
  </si>
  <si>
    <t xml:space="preserve">Определение содержания кобальта  </t>
  </si>
  <si>
    <t xml:space="preserve">Определение содержания марганца </t>
  </si>
  <si>
    <t xml:space="preserve">Определение содержания  меди  </t>
  </si>
  <si>
    <t xml:space="preserve">Определение содержания никеля  </t>
  </si>
  <si>
    <t xml:space="preserve">Определение содержания цинка  </t>
  </si>
  <si>
    <t xml:space="preserve">Определение содержания свинца  </t>
  </si>
  <si>
    <t xml:space="preserve">Определение содержания кадмия  </t>
  </si>
  <si>
    <t xml:space="preserve">Определение содержания молибдена  </t>
  </si>
  <si>
    <t xml:space="preserve">Определение содержания хрома  </t>
  </si>
  <si>
    <t>Определение нитратов</t>
  </si>
  <si>
    <t>Карантин растений</t>
  </si>
  <si>
    <t>Наименование платных лабораторных услуг</t>
  </si>
  <si>
    <t>Оформление заключения о карантинном фитосанитарном состоянии</t>
  </si>
  <si>
    <t>экземпляр</t>
  </si>
  <si>
    <t xml:space="preserve">Оформление свидетельства карантинной экспертизы </t>
  </si>
  <si>
    <t>Оформление протокола (заключения) об установлении средней (фактической) влажности древесины и пиломатериалов</t>
  </si>
  <si>
    <t>Выемка точечных проб, составления объединенной пробы и выделение средней пробы, просмотр для выявления семян сорных растений, вредителей и признаков болезней в горшечных растениях, посевном и посадочном материале:</t>
  </si>
  <si>
    <t>4.1</t>
  </si>
  <si>
    <t xml:space="preserve">Луковицы, клубни, клубневидные корни, клубнелуковицы, корневища, включая разветвленные, находящиеся в состоянии вегетативного покоя,вегетации или цветения
прочие живые растения (включая их корни), саженцы, черенки, отводки, клубни луковиц, корневища, горшечные растения:
</t>
  </si>
  <si>
    <t>Энтомологическим, гельминтологическим</t>
  </si>
  <si>
    <t>4.1.1</t>
  </si>
  <si>
    <t>партия до 500 шт. (весь материал)</t>
  </si>
  <si>
    <t>штука</t>
  </si>
  <si>
    <t>4.1.2</t>
  </si>
  <si>
    <t>партия от 501 до 3000 шт.</t>
  </si>
  <si>
    <t>партия</t>
  </si>
  <si>
    <t>4.1.3</t>
  </si>
  <si>
    <t>партия от 3001 до 10000 шт.</t>
  </si>
  <si>
    <t>4.1.4</t>
  </si>
  <si>
    <t>партия свыше 10000 шт.</t>
  </si>
  <si>
    <t>4.2</t>
  </si>
  <si>
    <t>рассада овощных, цветочных и ягодных культур</t>
  </si>
  <si>
    <t>4.3</t>
  </si>
  <si>
    <t>посадочный материал взрослых деревьев (возрастом более 3-х лет)</t>
  </si>
  <si>
    <t>4.4</t>
  </si>
  <si>
    <t>лук-севок:</t>
  </si>
  <si>
    <t>4.4.1</t>
  </si>
  <si>
    <t>партия до 1 тонны</t>
  </si>
  <si>
    <t>4.4.2</t>
  </si>
  <si>
    <t>партия до 15 тонн</t>
  </si>
  <si>
    <t>4.4.3</t>
  </si>
  <si>
    <t>партия до 30 тонн</t>
  </si>
  <si>
    <t>4.4.4</t>
  </si>
  <si>
    <t>партия свыше 30 тонн</t>
  </si>
  <si>
    <t>4.5</t>
  </si>
  <si>
    <t>Семена,плоды и споры для посева</t>
  </si>
  <si>
    <t>Энтомологическим, гербологический</t>
  </si>
  <si>
    <t>4.5.1</t>
  </si>
  <si>
    <t>Семенной материал: семена овощных, цветочных культур, лекарственных и газонных трав   (нефасованные):</t>
  </si>
  <si>
    <t>Энтомологическим, гербологический, гельмсинтологическим</t>
  </si>
  <si>
    <t>4.5.1.1</t>
  </si>
  <si>
    <t>крупносеменные культуры</t>
  </si>
  <si>
    <t>партия до 1 кг</t>
  </si>
  <si>
    <t>4.5.1.2</t>
  </si>
  <si>
    <t>среднесеменные культуры</t>
  </si>
  <si>
    <t>4.5.1.3</t>
  </si>
  <si>
    <t>мелкосеменные культуры</t>
  </si>
  <si>
    <t>4.5.2</t>
  </si>
  <si>
    <t>пакетированные семена:партия семян до 25 пакетов:</t>
  </si>
  <si>
    <t>4.5.2.1</t>
  </si>
  <si>
    <t>пакет</t>
  </si>
  <si>
    <t>4.5.2.2</t>
  </si>
  <si>
    <t>4.5.2.3</t>
  </si>
  <si>
    <t>4.5.3</t>
  </si>
  <si>
    <t>4.5.3.1</t>
  </si>
  <si>
    <t>4.5.3.2</t>
  </si>
  <si>
    <t>4.5.3.3</t>
  </si>
  <si>
    <t>мелкосеменные культур</t>
  </si>
  <si>
    <t>4.5.4</t>
  </si>
  <si>
    <t>4.5.4.1</t>
  </si>
  <si>
    <t>4.5.4.2</t>
  </si>
  <si>
    <t>4.5.4.3</t>
  </si>
  <si>
    <t>4.5.5</t>
  </si>
  <si>
    <t>4.5.5.1</t>
  </si>
  <si>
    <t>4.5.5.2</t>
  </si>
  <si>
    <t>4.5.5.3</t>
  </si>
  <si>
    <t>4.5.6</t>
  </si>
  <si>
    <t>Семена зерновых культур (пшеница, ячмень, кукуруза, тритикале, овес)</t>
  </si>
  <si>
    <t>тонна</t>
  </si>
  <si>
    <t>4.5.7</t>
  </si>
  <si>
    <t>Семена бобовых культур (фасоль, соя, бобы и т.д.)</t>
  </si>
  <si>
    <t>4.5.8</t>
  </si>
  <si>
    <t>Семена люцерны, клевера, люпина</t>
  </si>
  <si>
    <t>4.5.9</t>
  </si>
  <si>
    <t>Семена технических и масличных культур (рапс, подсолнечник, кунжут и т.д.)</t>
  </si>
  <si>
    <t>4.5.10</t>
  </si>
  <si>
    <t>Семена злаковых, кормовых трав (костер, овсяница, райграс, мятлик и т.д.)</t>
  </si>
  <si>
    <t>4.5.11</t>
  </si>
  <si>
    <t>Семенной картофель</t>
  </si>
  <si>
    <t>4.5.12</t>
  </si>
  <si>
    <t>Веники, засушенные частей растений, мхи:</t>
  </si>
  <si>
    <t>4.5.12.1</t>
  </si>
  <si>
    <t>партия до 1000 шт.</t>
  </si>
  <si>
    <t>4.5.12.2</t>
  </si>
  <si>
    <t>партия свыше 1000 шт.</t>
  </si>
  <si>
    <t>каждые последующие 1000 штук</t>
  </si>
  <si>
    <t>4.5.13</t>
  </si>
  <si>
    <t>Вегетативные части деревьев (ветки)</t>
  </si>
  <si>
    <t>4.5.13.1</t>
  </si>
  <si>
    <t>партия до 1000 штук</t>
  </si>
  <si>
    <t>до 1 тыс. шт.</t>
  </si>
  <si>
    <t>4.5.13.2</t>
  </si>
  <si>
    <t>партия свыше 1000 штук</t>
  </si>
  <si>
    <t>свыше 1 тыс. шт.</t>
  </si>
  <si>
    <t>4.5.14</t>
  </si>
  <si>
    <t>Ветки хвойных деревьев, еловый лапник (еловые ветки):</t>
  </si>
  <si>
    <t>4.5.14.1</t>
  </si>
  <si>
    <t>до 1 тыс.шт.</t>
  </si>
  <si>
    <t>4.5.15</t>
  </si>
  <si>
    <t>Акации серебрисая (мимоза)</t>
  </si>
  <si>
    <t>4.5.15.1</t>
  </si>
  <si>
    <t>партия до 100 кг</t>
  </si>
  <si>
    <t>4.5.15.2</t>
  </si>
  <si>
    <t>партия свыше 100 кг</t>
  </si>
  <si>
    <t>каждые последующие 100 кг</t>
  </si>
  <si>
    <t>4.5.16</t>
  </si>
  <si>
    <t>Рождественские деревья (новогодние елки)</t>
  </si>
  <si>
    <t>4.5.17</t>
  </si>
  <si>
    <t>Срезанных цветы и бутоны, пригодные для составления букетов или для декоративных целей, свежие:</t>
  </si>
  <si>
    <t>Энтомологическим, микологическим</t>
  </si>
  <si>
    <t>4.5.17.1</t>
  </si>
  <si>
    <t>4.5.17.2</t>
  </si>
  <si>
    <t>5</t>
  </si>
  <si>
    <t>Выемка точечных проб, составление объединенной пробы и выделение средней пробы, просмотр для выявления семян сорных растений, вредителей и прзнаков болезней предназначенных для продовольственных и фуражных целей</t>
  </si>
  <si>
    <t>Энтомологическим, микологическим, гербологический</t>
  </si>
  <si>
    <t>5.1</t>
  </si>
  <si>
    <t>Свежие фрукты: 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или сушенные, целые или нарезанные ломтиками; сердцевина саговой пальмы,бананы, включая плантайны, свежие или сушеные,цитрусовые плоды, свежие или сушеные,яблоки, груши и айва, свежие абрикосы, вишня и черешня, персики (включая нектарины), сливы и терн, свежие, виноград,прочие фрукты, свежие томаты свежие или охлажденные,лук репчатый, лук шалот, чеснок, лук-порей и прочие капуста кочанная, капуста цветная, кольраби, капуста листовая и аналогичные съедобные овощи из рода Brassica, свежие или охлажденные, салат-латук (Lactuca sativa) и цикорий (Cichorium spp.), свежие или охлажденные морковь, репа, свекла столовая, козлобородник, сельдерей корневой, редис и прочие аналогичные съедобные корнеплоды, свежие или охлажденные, огурцы и корнишоны, свежие или охлажденные, бобовые овощи, лущеные или нелущеные, свежие или охлажденные, овощи бобовые сушеные, лущеные, очищенные от семенной кожуры или неочищенные, колотые или неколотые, ягоды, бахчевые, свежие грибы:</t>
  </si>
  <si>
    <t>5.1.1</t>
  </si>
  <si>
    <t>5.1.2</t>
  </si>
  <si>
    <t>партия до 150 тонн</t>
  </si>
  <si>
    <t>5.1.3</t>
  </si>
  <si>
    <t>партия свыше 150 тонн</t>
  </si>
  <si>
    <t>каждая последующая тонна</t>
  </si>
  <si>
    <t>5.2</t>
  </si>
  <si>
    <t>Овощи прочие, свежие или охлажденные, зеленые культуры, салаты</t>
  </si>
  <si>
    <t>Энтомологическим</t>
  </si>
  <si>
    <t>5.2.1</t>
  </si>
  <si>
    <t>партия до 50 кг</t>
  </si>
  <si>
    <t>5.2.2</t>
  </si>
  <si>
    <t>партий свыше 50 кг</t>
  </si>
  <si>
    <t xml:space="preserve"> каждый последующий  1 кг</t>
  </si>
  <si>
    <t>5.3</t>
  </si>
  <si>
    <t>Товарный подсолнечник, кориандр, горчица, клещевина, соя, рапс, продовольственное семя тыквы, фасоль, горох, бобы, лён  и т.п.</t>
  </si>
  <si>
    <t>5.4</t>
  </si>
  <si>
    <t>Продовольственный картофель</t>
  </si>
  <si>
    <t>Энтомологическим, гельминтологический</t>
  </si>
  <si>
    <t>5.5</t>
  </si>
  <si>
    <t xml:space="preserve">Зерно 1-4 класса (продовольственное)
Пшеница и меслин
Рожь
Ячмень
Овес
Кукуруза
Рис
Сорго зерновое
Гречиха, просо и семена канареечника; прочие злаки
</t>
  </si>
  <si>
    <t>5.6</t>
  </si>
  <si>
    <t>Зерно 5-го класса и ниже (зернофураж), комбикорма</t>
  </si>
  <si>
    <t>5.7</t>
  </si>
  <si>
    <t>Шрот и жмых</t>
  </si>
  <si>
    <t>5.8</t>
  </si>
  <si>
    <t>Сахар-сырец</t>
  </si>
  <si>
    <t>5.9</t>
  </si>
  <si>
    <t xml:space="preserve">Какао-бобы, кофе в зернах,
орехи,
сухофрукты,
цукаты,
сушеные овощи и ягоды:
</t>
  </si>
  <si>
    <t>5.10</t>
  </si>
  <si>
    <t xml:space="preserve">Какао-бобы, кофе в зернах,
орехи,
сухофрукты,
цукаты,
сушеные овощи и ягоды(мелкие партии):
</t>
  </si>
  <si>
    <t>1 кг</t>
  </si>
  <si>
    <t>5.11</t>
  </si>
  <si>
    <t>Крупа, солод</t>
  </si>
  <si>
    <t>5.12</t>
  </si>
  <si>
    <t>Мука</t>
  </si>
  <si>
    <t>5.13</t>
  </si>
  <si>
    <t>Хлопья (овсяные, пшеничные и т.д.)</t>
  </si>
  <si>
    <t>5.14</t>
  </si>
  <si>
    <t>Глютен</t>
  </si>
  <si>
    <t>5.15</t>
  </si>
  <si>
    <t>Соевая мука</t>
  </si>
  <si>
    <t>6</t>
  </si>
  <si>
    <t>Выемка точечных проб, составление объединенной пробы и выделение средней пробы, просмотр для выделения семян сорных растений, вредителей и признаков болезней подкарантинных материалов, преднадначенных для технических целей:</t>
  </si>
  <si>
    <t>Энтомологическим, микологическим, гербологический, гельминтологический</t>
  </si>
  <si>
    <t>6.1</t>
  </si>
  <si>
    <t>Сахарная свекла</t>
  </si>
  <si>
    <t>6.2</t>
  </si>
  <si>
    <t>Сено и солома</t>
  </si>
  <si>
    <t>6.3</t>
  </si>
  <si>
    <t>Круглые лесоматериалов, пиломатериалы:</t>
  </si>
  <si>
    <t>6.3.1</t>
  </si>
  <si>
    <t>на площадке</t>
  </si>
  <si>
    <t>куб. м</t>
  </si>
  <si>
    <t>6.3.2</t>
  </si>
  <si>
    <t>на нижнем складе</t>
  </si>
  <si>
    <t>6.3.3</t>
  </si>
  <si>
    <t>в автомашине</t>
  </si>
  <si>
    <t>6.3.4</t>
  </si>
  <si>
    <t>в железнодорожном вагоне</t>
  </si>
  <si>
    <t>6.3.5</t>
  </si>
  <si>
    <t>на судах и авиатранспорте</t>
  </si>
  <si>
    <t>6.4</t>
  </si>
  <si>
    <t>Дрова</t>
  </si>
  <si>
    <t>6.5</t>
  </si>
  <si>
    <t>Пиломатериалы:</t>
  </si>
  <si>
    <t>6.5.1</t>
  </si>
  <si>
    <t>6.6</t>
  </si>
  <si>
    <t>Изделий из древесины (в т.ч. крепежный материал), изделия из рисовой соломки, бамбука</t>
  </si>
  <si>
    <t>6.7</t>
  </si>
  <si>
    <t>Масса древесная механическая, опилки</t>
  </si>
  <si>
    <t>7</t>
  </si>
  <si>
    <t>Просмотр для выявления семян сорных растений, вредителей и признаков болезней в таре и упаковочных материалах</t>
  </si>
  <si>
    <t>7.1</t>
  </si>
  <si>
    <t>Пустые деревянные ящики</t>
  </si>
  <si>
    <t>1 ед.</t>
  </si>
  <si>
    <t>7.2</t>
  </si>
  <si>
    <t>Картонные коробки, коробки из гофрокартона, материал  из гофрокартона</t>
  </si>
  <si>
    <t>7.3</t>
  </si>
  <si>
    <t>Материал  и упаковка ламинированная</t>
  </si>
  <si>
    <t>7.4</t>
  </si>
  <si>
    <t>Мешкотара (джутовая и тканевая)</t>
  </si>
  <si>
    <t>7.5</t>
  </si>
  <si>
    <t>Поддон</t>
  </si>
  <si>
    <t>7.6</t>
  </si>
  <si>
    <t>Барабан</t>
  </si>
  <si>
    <t>7.7</t>
  </si>
  <si>
    <t xml:space="preserve">Иной упаковочный материал </t>
  </si>
  <si>
    <t>7.8</t>
  </si>
  <si>
    <t>Упаковочный  материал  для жидких пищевых продуктов</t>
  </si>
  <si>
    <t>1 тыс шт.</t>
  </si>
  <si>
    <t>7.9</t>
  </si>
  <si>
    <t>Картоння упаковка, бывшая в эксплуатации</t>
  </si>
  <si>
    <t>8</t>
  </si>
  <si>
    <t xml:space="preserve">Выемка точечных проб, составление объединенной пробы и выделение средней пробы, просмотр для выявления вредителей и болезней в биологическом коллекционном материале;
исследование на выявление живых фитопатогенных бактерий, вирусов только для научно исследовательских целей;
исследование коллекций и предметы коллекционирования по зоологии, ботанике
</t>
  </si>
  <si>
    <t>коробка</t>
  </si>
  <si>
    <t>9</t>
  </si>
  <si>
    <t>Выемка точечных проб, составление объединенной пробы и выделение средней пробы, просмотр для выявления вредителей при исследовании посевов, посадок:</t>
  </si>
  <si>
    <t>9.1</t>
  </si>
  <si>
    <t>Фитосанитарное исследование на выявление карантинных вредных организмов:</t>
  </si>
  <si>
    <t>9.1.1</t>
  </si>
  <si>
    <t xml:space="preserve">складских помещений </t>
  </si>
  <si>
    <t>1 м3</t>
  </si>
  <si>
    <t>10</t>
  </si>
  <si>
    <t>Лабораторная энтомологическая экспертиза средних проб подкарантинной продукции (объектов)</t>
  </si>
  <si>
    <t>10.1</t>
  </si>
  <si>
    <t>Лабораторный анализ средней пробы</t>
  </si>
  <si>
    <t>10.2</t>
  </si>
  <si>
    <t>Идентификация вредителей растений:</t>
  </si>
  <si>
    <t>10.2.1</t>
  </si>
  <si>
    <t xml:space="preserve">без изготовления микропрепаратов </t>
  </si>
  <si>
    <t>определение</t>
  </si>
  <si>
    <t>11</t>
  </si>
  <si>
    <t>Лабораторная фитопатологическая экспертиза образцов (проб) подкарантинных материалов</t>
  </si>
  <si>
    <t>микологическим</t>
  </si>
  <si>
    <t>11.1</t>
  </si>
  <si>
    <t>Подготовка средней пробы и проведение анализа на выявление признаков поражения возбудителями грибных болезней</t>
  </si>
  <si>
    <t>11.1.1</t>
  </si>
  <si>
    <t>семенного образца пакетированного, или вегетативной части растений</t>
  </si>
  <si>
    <t>средняя проба</t>
  </si>
  <si>
    <t>12</t>
  </si>
  <si>
    <t>Лабораторная гельминтологическая экспертиза образцов (проб) подкарантинных материалов</t>
  </si>
  <si>
    <t>гельминтологический</t>
  </si>
  <si>
    <t>12.1</t>
  </si>
  <si>
    <t>Подготовка образца для анализа</t>
  </si>
  <si>
    <t>12.2</t>
  </si>
  <si>
    <t>Экспертиза средней пробы на выявление всех видов нематод методом:</t>
  </si>
  <si>
    <t>12.2.1</t>
  </si>
  <si>
    <t>методом Бермана</t>
  </si>
  <si>
    <t>12.2.2</t>
  </si>
  <si>
    <t>вороночным и вороночно-флотационным методом</t>
  </si>
  <si>
    <t>13</t>
  </si>
  <si>
    <t xml:space="preserve"> Лабораторная гербологическая экспертиза образцов (проб) подкарантинных материалов</t>
  </si>
  <si>
    <t>гербологическая</t>
  </si>
  <si>
    <t>13.1</t>
  </si>
  <si>
    <t>Лабораторный анализ и разбор средней пробы</t>
  </si>
  <si>
    <t>13.2</t>
  </si>
  <si>
    <t>Экспертиза почвы (при осмотре саженцев, рассады) методами:</t>
  </si>
  <si>
    <t>13.2.1</t>
  </si>
  <si>
    <t>ручное выделение семян и плодов</t>
  </si>
  <si>
    <t>гербологический</t>
  </si>
  <si>
    <t>13.2.2</t>
  </si>
  <si>
    <t>отмывка</t>
  </si>
  <si>
    <t>13.3</t>
  </si>
  <si>
    <t>Экспертиза средней пробы семян на засоренность:</t>
  </si>
  <si>
    <t>13.3.1</t>
  </si>
  <si>
    <t>крупносеменные растения</t>
  </si>
  <si>
    <t>13.3.2</t>
  </si>
  <si>
    <t>среднесеменные  растения</t>
  </si>
  <si>
    <t>13.3.3</t>
  </si>
  <si>
    <t>мелкосеменные растения</t>
  </si>
  <si>
    <t>13.3.4</t>
  </si>
  <si>
    <t>пакетированные семена</t>
  </si>
  <si>
    <t>13.4</t>
  </si>
  <si>
    <t>Экспертиза шрота, комбикормов, жмыха, другой переработанной продукции и сметок</t>
  </si>
  <si>
    <t>13.5</t>
  </si>
  <si>
    <t>Определение видового состава семян и плодов по морфологическим признакам</t>
  </si>
  <si>
    <t>13.6</t>
  </si>
  <si>
    <t>Определение видового состава семян и плодов по внутреннему строению</t>
  </si>
  <si>
    <t>13.7</t>
  </si>
  <si>
    <t>Исследование жизнеспособности семян и плодов сорных растений</t>
  </si>
  <si>
    <t>13.8</t>
  </si>
  <si>
    <t>Определение вида живого растения</t>
  </si>
  <si>
    <t>13.9</t>
  </si>
  <si>
    <t>Определение вида растения по гербарному образцу</t>
  </si>
  <si>
    <t>Экономист</t>
  </si>
  <si>
    <t>Е.Ю.Чермошенцев</t>
  </si>
  <si>
    <t>Радиологический отдел</t>
  </si>
  <si>
    <t xml:space="preserve">радиологическое исследование  (измерение активности радионуклидов с использованием сцинтилляционного бета-спектрометра и альфа- радиометра) </t>
  </si>
  <si>
    <t>спектрометрический</t>
  </si>
  <si>
    <t>4</t>
  </si>
  <si>
    <t>20-ти футовый контейнер</t>
  </si>
  <si>
    <t>40-ка футовый контейнер</t>
  </si>
  <si>
    <t xml:space="preserve">Стоимость услуг при отправке партии продукции с территории РФ  в одном транспортном средстве, обеспечивающем необходимые условия транспортировки. (контейнер, автомобиль)
</t>
  </si>
  <si>
    <t>Все виды продукции из рыбы и нерыбных объектов промысла, за исключением: живых и охлажденных рыбы и нерыбных объектов промысла</t>
  </si>
  <si>
    <t>Партия продукции до 20 000 кг</t>
  </si>
  <si>
    <t>Партия продукции 20 000 кг и больше</t>
  </si>
  <si>
    <t>Живые и охлажденные рыба и нерыбные объекты</t>
  </si>
  <si>
    <t>контейнер</t>
  </si>
  <si>
    <t>Отдел серологических и вирусологических исследований</t>
  </si>
  <si>
    <t>3</t>
  </si>
  <si>
    <t>1 экз.</t>
  </si>
  <si>
    <t>Проведение экспертизы и оформление заключения на партию продукции из рыбы или нерыбных объектов промысла</t>
  </si>
  <si>
    <t xml:space="preserve">Стоимость услуги при отправке продукции  в 20-ти и 40 футовых контейнерах через порты третьих стран
</t>
  </si>
  <si>
    <t xml:space="preserve">Стоимость услуги при отправке судовых партий без выгрузки на территорию РФ
</t>
  </si>
  <si>
    <t>Определение пеницилина в продовольственном сырье и продуктах питания</t>
  </si>
  <si>
    <t>Определение нитроминдазола в продовольственном сырье и продуктах питания</t>
  </si>
  <si>
    <t>Определение сульфаниламида в продовольственном сырье и продуктах питания</t>
  </si>
  <si>
    <t xml:space="preserve">Исследование на амфениколы  в молоке, молочной продукции, яйцах, яичном порошке, мёде, органах и тканях животных </t>
  </si>
  <si>
    <t>ВЭЖХ-МС/МС</t>
  </si>
  <si>
    <t>Исследование кокцидиостатиков  в молоке, ийцах, яичном порошке, меланже, мясе и мясных продуктах, мяса и субпродуктах птицы, рыбы, комбикорме.</t>
  </si>
  <si>
    <t>Оспа птиц</t>
  </si>
  <si>
    <t>Определение скорости оседания эритроцитов</t>
  </si>
  <si>
    <t>Токсичность кормов на белых мышах</t>
  </si>
  <si>
    <t>Токсичность кормов на кроликах</t>
  </si>
  <si>
    <t>1 исследование</t>
  </si>
  <si>
    <t>ДНК КРС</t>
  </si>
  <si>
    <t>Комплекс из 2 исслед.: ДНК курицы, индейки и свиньи или др. варианты</t>
  </si>
  <si>
    <t>Комплекс из 3 исслед.: ДНК курицы, индейки, свиньи и КРС или др. варианты</t>
  </si>
  <si>
    <t>Количественное определение ГМ сои линии MON 89788</t>
  </si>
  <si>
    <t>Количественное определение ГМ сои линии MON 87701</t>
  </si>
  <si>
    <t>Идентификация ГМ линий сои BPS-CV127-09, DP305423, DP356043</t>
  </si>
  <si>
    <t>Определение мутности воды</t>
  </si>
  <si>
    <t>Определение цветности воды</t>
  </si>
  <si>
    <t>Определение вкуса воды</t>
  </si>
  <si>
    <t>Определение содержания остаточного активного хлора в воде</t>
  </si>
  <si>
    <t>Выполнение измерений рН в воде</t>
  </si>
  <si>
    <t>Выполнение измерений массовой концентрации сухого остатка в воде</t>
  </si>
  <si>
    <t>Определение жесткости воды</t>
  </si>
  <si>
    <t>Выполнения измерений перманганатной окисляемости в воде</t>
  </si>
  <si>
    <t>Определение удельной электрической проводимости воды</t>
  </si>
  <si>
    <t>кондуктометрический</t>
  </si>
  <si>
    <t>Определение содержания хлоридов в воде</t>
  </si>
  <si>
    <t>Выполнение измерений массовых концентраций взвешенных веществ в воде</t>
  </si>
  <si>
    <t>Определение окраски сточных вод</t>
  </si>
  <si>
    <t>Выполнение измерений БПК 5 в воде</t>
  </si>
  <si>
    <t>Определение прозрачности воды</t>
  </si>
  <si>
    <t>Исследование смывов на БГКП и S. Aureus</t>
  </si>
  <si>
    <t>Исследование смывов на S. Aureus</t>
  </si>
  <si>
    <t>Исследование смывов на Иерсинии</t>
  </si>
  <si>
    <t>Измерение массовой концентрации общего железа в воде</t>
  </si>
  <si>
    <t>Биохимическое исследование: кальций</t>
  </si>
  <si>
    <t>Биохимическое исследование: каротин</t>
  </si>
  <si>
    <t>Биохимическое исследование: кетоновые тела</t>
  </si>
  <si>
    <t>Биохимическое исследование: магний</t>
  </si>
  <si>
    <t>Биохимическое исследование: мочевина</t>
  </si>
  <si>
    <t>Биохимическое исследование: общий белок</t>
  </si>
  <si>
    <t>Биохимическое исследование: резервная щелочность</t>
  </si>
  <si>
    <t>Биохимическое исследование: фосфор</t>
  </si>
  <si>
    <t>Биохимическое исследование: креатинин</t>
  </si>
  <si>
    <t xml:space="preserve">Биохимическое исследование: глюкоза в сыворотке крови </t>
  </si>
  <si>
    <t>Биохимическое исследование: Билирубин</t>
  </si>
  <si>
    <t>определение фосфора к кормах</t>
  </si>
  <si>
    <t>Определение вибриоза (Vibrio parahaemolyticus) в рыбе,рыбной продукции (вибрион)</t>
  </si>
  <si>
    <t xml:space="preserve">Определение КМАФАнМ (классика) </t>
  </si>
  <si>
    <t>Определение КМАФАнМ экспресс-методом</t>
  </si>
  <si>
    <t xml:space="preserve">Определение сальмонеллы (классика) </t>
  </si>
  <si>
    <t>Определение сальмонеллы экспресс-методом</t>
  </si>
  <si>
    <t>Определение трихинеллы (Trichinella spiralis) в мясных продуктах</t>
  </si>
  <si>
    <t xml:space="preserve">Определение листерии –L.monocytogenes (классика) </t>
  </si>
  <si>
    <t>Определение листерии экспресс-методом</t>
  </si>
  <si>
    <t>Определение молочнокислых микроорганизмов в молочных продуктах</t>
  </si>
  <si>
    <t xml:space="preserve">Определение количества соматических клеток  </t>
  </si>
  <si>
    <t>Определение промышленной стерильности мясных и рыбных консервов</t>
  </si>
  <si>
    <t>Определение сульфитредуцирующих клостридий</t>
  </si>
  <si>
    <t>Определение Staphylococcus aureus (золотистый стафилококк)</t>
  </si>
  <si>
    <t>Определение содержания стронция-90</t>
  </si>
  <si>
    <t>Определение содержания цезия-137</t>
  </si>
  <si>
    <t>Определение бенз(а)пирена</t>
  </si>
  <si>
    <t>Определение гистамина</t>
  </si>
  <si>
    <t>Определение мышьяка (микроволновое разложение)</t>
  </si>
  <si>
    <t>Определение мышьяка (сухой способ разложения)</t>
  </si>
  <si>
    <t>Определение нитритов в мясных продуктах</t>
  </si>
  <si>
    <t>Определение общего фосфора (фосфатов)</t>
  </si>
  <si>
    <t xml:space="preserve">Исследование сыворотки крови на бруцеллез в РА </t>
  </si>
  <si>
    <t xml:space="preserve">Классическая чума свиней </t>
  </si>
  <si>
    <t xml:space="preserve">Трансмиссивный гастроэнтерит свиней </t>
  </si>
  <si>
    <t>парагрип РТГА</t>
  </si>
  <si>
    <t>ньюкасла вирусовыделение</t>
  </si>
  <si>
    <t>грипп птиц вирусовыделение</t>
  </si>
  <si>
    <t>гистологический анализ мяса и мясо продуктов</t>
  </si>
  <si>
    <t>вирусовыделение</t>
  </si>
  <si>
    <t>ларинготрахеит птиц вирусовыделение</t>
  </si>
  <si>
    <t>Лептоспироз</t>
  </si>
  <si>
    <t>Репродуктивно-респиратарный синдром свиней</t>
  </si>
  <si>
    <t>Цирковирус свиней 2 типа</t>
  </si>
  <si>
    <t>Микоплазмоз</t>
  </si>
  <si>
    <t>Хламидиоз</t>
  </si>
  <si>
    <t>Орнитоз</t>
  </si>
  <si>
    <t>Актинобациллярная плевропневмония</t>
  </si>
  <si>
    <t>Оспа овец и коз</t>
  </si>
  <si>
    <t>Эмфизематозный карбункл</t>
  </si>
  <si>
    <t>Патогенная микрофлора в почве</t>
  </si>
  <si>
    <t>Микробиология в почве</t>
  </si>
  <si>
    <t>Определение окадаиковой кислоты</t>
  </si>
  <si>
    <t>Исследование хлорида натрия (молочная продукция)</t>
  </si>
  <si>
    <t>спректрофотометрический</t>
  </si>
  <si>
    <t>Определение растительных масел и жиров (стеринов)  (жир молочный, масло сливочное  и топленое, пасты масляные)</t>
  </si>
  <si>
    <t>ГХ/МС</t>
  </si>
  <si>
    <t>Определение растительных масел и жиров (стеринов) (молоко, сметана, творог, сыр, сливки, мороженое, сухие молочные продукты, молочные продукты)</t>
  </si>
  <si>
    <t>Домоевая кислота</t>
  </si>
  <si>
    <t>Определение хинолонов</t>
  </si>
  <si>
    <t>Жирно-кислотный состав продукта</t>
  </si>
  <si>
    <t>Нитраты</t>
  </si>
  <si>
    <t>Кислотность в рыбе</t>
  </si>
  <si>
    <t>по Кьедалю</t>
  </si>
  <si>
    <t>Жир в рыбе</t>
  </si>
  <si>
    <t>экстракционный</t>
  </si>
  <si>
    <t>Массовая доля начинки (составная часть)</t>
  </si>
  <si>
    <t>Редуцирующие сахара (сахароза)</t>
  </si>
  <si>
    <t>Влага в пищевой продукции</t>
  </si>
  <si>
    <t>Влага в молоке</t>
  </si>
  <si>
    <t>Точка замерзания молока</t>
  </si>
  <si>
    <t>криоскопический</t>
  </si>
  <si>
    <t>Азот летучих оснований</t>
  </si>
  <si>
    <t>Белок в колбасе</t>
  </si>
  <si>
    <t>Белок в молоке</t>
  </si>
  <si>
    <t>Диастазное число</t>
  </si>
  <si>
    <t>Вода в меде</t>
  </si>
  <si>
    <t>Зола в меде</t>
  </si>
  <si>
    <t>РН в меде</t>
  </si>
  <si>
    <t>Гидроксиметилфурфураль (ГМФ)</t>
  </si>
  <si>
    <t>Качественная реакция ГМФ</t>
  </si>
  <si>
    <t>качественный</t>
  </si>
  <si>
    <t>Жир в колбасе</t>
  </si>
  <si>
    <t>Жир в молоке</t>
  </si>
  <si>
    <t>Кислотность молока</t>
  </si>
  <si>
    <t xml:space="preserve">Летучие жирные кислоты </t>
  </si>
  <si>
    <t>Чистота молока</t>
  </si>
  <si>
    <t>Масса 1 и 10 яиц</t>
  </si>
  <si>
    <t>СОМО</t>
  </si>
  <si>
    <t>Плотность молока</t>
  </si>
  <si>
    <t>Пастеризация молока (пероксидаза)</t>
  </si>
  <si>
    <t>Процентное содержание активного хлора в растворе хлорной извести.</t>
  </si>
  <si>
    <t>Активный хлор в сухой хлорной извести</t>
  </si>
  <si>
    <t>Массовая доля активного кислорода (в пересчете на активный хлор)</t>
  </si>
  <si>
    <t>Вода в воске</t>
  </si>
  <si>
    <t>Определение массовой концентрации молока сухого</t>
  </si>
  <si>
    <t>Патологический материал на фосфиц цинка</t>
  </si>
  <si>
    <t>Патологический материал на поваренную соль</t>
  </si>
  <si>
    <t>Патологический материал на мочевину</t>
  </si>
  <si>
    <t>Патологический материал на крысид</t>
  </si>
  <si>
    <t>Патологический материал на алколоиды</t>
  </si>
  <si>
    <t>Патологический материал на нитрат</t>
  </si>
  <si>
    <t>Патологический материал на нитрит</t>
  </si>
  <si>
    <t>Патологический материал на синильную кислоту</t>
  </si>
  <si>
    <t>Токсичность кормов на инфузории</t>
  </si>
  <si>
    <t>биопроба</t>
  </si>
  <si>
    <t>Антибиотики в пищевой продукции</t>
  </si>
  <si>
    <t>Антибиотики в мясной продукции</t>
  </si>
  <si>
    <t xml:space="preserve">Определение БГКП- бактерии группы кишечной палочки (классика) </t>
  </si>
  <si>
    <t>Определение энтеробактерий НВЧ</t>
  </si>
  <si>
    <t>Определение E.coli</t>
  </si>
  <si>
    <t>Определение молочнокислых микроорганизмов в пищевых продуктах</t>
  </si>
  <si>
    <t>Радиологическое исследование активности цезия-137,радия-226, тория-232, калия-40 и эффективной активности естественных радионуклидов</t>
  </si>
  <si>
    <t xml:space="preserve">Хруст  </t>
  </si>
  <si>
    <t>Определение железа</t>
  </si>
  <si>
    <t>Консистенции в силосах и силожах</t>
  </si>
  <si>
    <t>определение кислотного числа в растительном масле</t>
  </si>
  <si>
    <t>определение перекисного числа в растительном масле</t>
  </si>
  <si>
    <t>определение жира в зерне</t>
  </si>
  <si>
    <t>определение белка в зерне</t>
  </si>
  <si>
    <t>Определение перекисного числа (гидроперекисей и пероксидов). Корма, комбикорма.</t>
  </si>
  <si>
    <t>Определение йодного числа. Рыбий жир.</t>
  </si>
  <si>
    <t xml:space="preserve">морозобойные семена сои  </t>
  </si>
  <si>
    <t xml:space="preserve">металломагнитная примесь  </t>
  </si>
  <si>
    <t xml:space="preserve">Определении действующего вещества неизвестного пестицидного препарата  </t>
  </si>
  <si>
    <t>Определение массовой концентрации нитратов в питьевой , природной, сточной воде</t>
  </si>
  <si>
    <t xml:space="preserve">Выполнение  измерений массовой концентрации ртути в питьевой, природных и очищенных сточных водах  </t>
  </si>
  <si>
    <t xml:space="preserve"> Беспламенная ААС</t>
  </si>
  <si>
    <t xml:space="preserve"> Гравиметрический</t>
  </si>
  <si>
    <t>Выполнение определения массовой концентрации аммиака и ионов аммония в питьевой, природной, сточной воде</t>
  </si>
  <si>
    <t xml:space="preserve">Выполнение измерений массовой концентрации гидрокарбонатов в пробах природных, питьевых , сточных вод  </t>
  </si>
  <si>
    <t>Выполнение определения общей жесткости в питьевой, природной, сточной воде</t>
  </si>
  <si>
    <t>Выполнение  измерений массовой концентрации  кальция в питьевой, природной, сточной воде</t>
  </si>
  <si>
    <t xml:space="preserve">Выполнение измерений массовой концентрации натрия в питьевой, продной,сточной воде </t>
  </si>
  <si>
    <t>Выполнение измерений  определения массовой концентрации нитритов в питьевой, природной, сточной воде</t>
  </si>
  <si>
    <t>Определение содержания хлоридов в питьевой, природной, сточной воде</t>
  </si>
  <si>
    <t>Колориметрический</t>
  </si>
  <si>
    <t xml:space="preserve">Определение массовой концентрации  сульфат–иона в пробах питьевых, природных и сточных вод  </t>
  </si>
  <si>
    <t>Определение мышьяка в питьевой, природной, сточной воде</t>
  </si>
  <si>
    <t>Определение ХПК в питьевой, природной, сточной воде</t>
  </si>
  <si>
    <t>Определение фосфатов в природной, сточной воде</t>
  </si>
  <si>
    <t>Определение жиров в природной, сточной воде</t>
  </si>
  <si>
    <t>Определение растворенного кислорода в природной воде</t>
  </si>
  <si>
    <t>Определение прозрачности в природной воде</t>
  </si>
  <si>
    <t>Главный бухгалтер</t>
  </si>
  <si>
    <t>10.2.2</t>
  </si>
  <si>
    <t>с приготовлением микропрепарата</t>
  </si>
  <si>
    <t>10.2.3</t>
  </si>
  <si>
    <t>с доращиванием личинки до имаго</t>
  </si>
  <si>
    <t>11.1.2</t>
  </si>
  <si>
    <t>11.1.3</t>
  </si>
  <si>
    <t>11.1.4</t>
  </si>
  <si>
    <t>Доращивание грибов во влажной камере (термостатирование)</t>
  </si>
  <si>
    <t>Вкус в продукции требующей варки</t>
  </si>
  <si>
    <t>Отдел Референтных услуг и экспертиз</t>
  </si>
  <si>
    <t>Анализ семеного картофеля</t>
  </si>
  <si>
    <t>Влажность семян</t>
  </si>
  <si>
    <t>Всхожесть</t>
  </si>
  <si>
    <t>Жизнеспособность</t>
  </si>
  <si>
    <t>Зараженность и загрязненость</t>
  </si>
  <si>
    <t>Масса 1000 семян</t>
  </si>
  <si>
    <t>Чистота и отход семян</t>
  </si>
  <si>
    <t>Определение афлатоксина М1</t>
  </si>
  <si>
    <t>Исследование воды на ОМЧ при 37°С</t>
  </si>
  <si>
    <t>Исследование воды на ОМЧ при 22°С</t>
  </si>
  <si>
    <t>Исследование воды на ОКБ, коли-индекс</t>
  </si>
  <si>
    <t>метод мембранной фильтрации</t>
  </si>
  <si>
    <t>Исследование воды на колифаги</t>
  </si>
  <si>
    <t>Исследование воды на сульфитредуцирующие клостридии (СРК)</t>
  </si>
  <si>
    <t>Исследование воды на патогенную микрофлору</t>
  </si>
  <si>
    <t>Исследование воды на энтерококки</t>
  </si>
  <si>
    <t>Исследование воды на стафилококки</t>
  </si>
  <si>
    <t>Исследование воды на Pseudomonas aeruginosa</t>
  </si>
  <si>
    <t>Исследование почвы на личинки гельминтов</t>
  </si>
  <si>
    <t>Исследование почвы на яйца гельминтов</t>
  </si>
  <si>
    <t xml:space="preserve">Метод Романенко </t>
  </si>
  <si>
    <t>Паразитологическое исследование воды</t>
  </si>
  <si>
    <t xml:space="preserve">флотационный метод </t>
  </si>
  <si>
    <t>Исследование воздуха холодильных камер на зараженность плесневыми грибами</t>
  </si>
  <si>
    <t>Исследование соскобов со стен холодильных камер на плесневые грибы</t>
  </si>
  <si>
    <t>Исследование смывов на БГКП</t>
  </si>
  <si>
    <t>Исследование смывов на листерии</t>
  </si>
  <si>
    <t>Исследование пищевой продукции на молочнокислые микроорганизмы</t>
  </si>
  <si>
    <t>Исследование пищевой продукции на шигеллы</t>
  </si>
  <si>
    <t>Исследование молока на возбудителей мастита</t>
  </si>
  <si>
    <t>Определение чувствительности к антибиотикам</t>
  </si>
  <si>
    <t>Исследование кормов на протей</t>
  </si>
  <si>
    <t>Исследование кормов на энтеропатогенные типы кишечной палочки</t>
  </si>
  <si>
    <t>Исследование кормов на бактерии рода Сальмонелла</t>
  </si>
  <si>
    <t>Исследование кормов на токсинообразующие анаэробы</t>
  </si>
  <si>
    <t>Исследование кормов на общую бактериальную обсемененность</t>
  </si>
  <si>
    <t>Определение рН пищевых продуктов</t>
  </si>
  <si>
    <t>Выполнение дегустационного анализа</t>
  </si>
  <si>
    <t>метод исследования на просвет, метод переваривания в ИЖС, метод параллельных разрезов, компрессорный метод, метод неполного гельминтологического вскрытия</t>
  </si>
  <si>
    <t>Санитарно-паразитологические исследования плодоовощной, плодово-ягодной и растительной продукции</t>
  </si>
  <si>
    <t>метод исследования осадка с применением флотационных растворов</t>
  </si>
  <si>
    <t>Исследование пчел на акарапидоз и экзоаракапидоз</t>
  </si>
  <si>
    <t>метод смывов, визуальный метод, индивидуальное вскрытие</t>
  </si>
  <si>
    <t>Исследование пчел на варроатоз</t>
  </si>
  <si>
    <t>визуальный метод</t>
  </si>
  <si>
    <t>Исследование пчел на нозематоз</t>
  </si>
  <si>
    <t>Определение содержания цезия-137, цезий 134, йода-132</t>
  </si>
  <si>
    <t>Определение суммарной β-активности в воде</t>
  </si>
  <si>
    <t>Определение суммарной альфа-активности в воде</t>
  </si>
  <si>
    <t>Спектрометрический</t>
  </si>
  <si>
    <t>Трансмиссивный гастроэнтерит свиней</t>
  </si>
  <si>
    <t>Бешенство</t>
  </si>
  <si>
    <t>РТГА</t>
  </si>
  <si>
    <t>Грипп  птиц</t>
  </si>
  <si>
    <t xml:space="preserve">Грипп А  </t>
  </si>
  <si>
    <t>Определение макролидов</t>
  </si>
  <si>
    <t>Определение линкозамидов</t>
  </si>
  <si>
    <t>Определение плевромутилинов</t>
  </si>
  <si>
    <t>Блютанг</t>
  </si>
  <si>
    <t>Определение пористости мякиша</t>
  </si>
  <si>
    <t>Определение влажности в мякише</t>
  </si>
  <si>
    <t>Определении кислотности в мякише</t>
  </si>
  <si>
    <t>Определение содержания жира в мякише</t>
  </si>
  <si>
    <t>Определение аминогликозидов</t>
  </si>
  <si>
    <r>
      <t xml:space="preserve">партия семян от </t>
    </r>
    <r>
      <rPr>
        <b/>
        <sz val="10"/>
        <rFont val="Times New Roman"/>
        <family val="1"/>
        <charset val="204"/>
      </rPr>
      <t>26</t>
    </r>
    <r>
      <rPr>
        <sz val="10"/>
        <rFont val="Times New Roman"/>
        <family val="1"/>
        <charset val="204"/>
      </rPr>
      <t xml:space="preserve"> до </t>
    </r>
    <r>
      <rPr>
        <b/>
        <sz val="10"/>
        <rFont val="Times New Roman"/>
        <family val="1"/>
        <charset val="204"/>
      </rPr>
      <t>100</t>
    </r>
    <r>
      <rPr>
        <sz val="10"/>
        <rFont val="Times New Roman"/>
        <family val="1"/>
        <charset val="204"/>
      </rPr>
      <t xml:space="preserve"> пакетов:</t>
    </r>
  </si>
  <si>
    <r>
      <t xml:space="preserve">партия семян от </t>
    </r>
    <r>
      <rPr>
        <b/>
        <sz val="10"/>
        <rFont val="Times New Roman"/>
        <family val="1"/>
        <charset val="204"/>
      </rPr>
      <t>101</t>
    </r>
    <r>
      <rPr>
        <sz val="10"/>
        <rFont val="Times New Roman"/>
        <family val="1"/>
        <charset val="204"/>
      </rPr>
      <t xml:space="preserve"> до </t>
    </r>
    <r>
      <rPr>
        <b/>
        <sz val="10"/>
        <rFont val="Times New Roman"/>
        <family val="1"/>
        <charset val="204"/>
      </rPr>
      <t>500</t>
    </r>
    <r>
      <rPr>
        <sz val="10"/>
        <rFont val="Times New Roman"/>
        <family val="1"/>
        <charset val="204"/>
      </rPr>
      <t xml:space="preserve"> пакетов:</t>
    </r>
  </si>
  <si>
    <r>
      <t xml:space="preserve">партия свыше </t>
    </r>
    <r>
      <rPr>
        <b/>
        <sz val="10"/>
        <rFont val="Times New Roman"/>
        <family val="1"/>
        <charset val="204"/>
      </rPr>
      <t>500</t>
    </r>
    <r>
      <rPr>
        <sz val="10"/>
        <rFont val="Times New Roman"/>
        <family val="1"/>
        <charset val="204"/>
      </rPr>
      <t xml:space="preserve"> пакетов</t>
    </r>
  </si>
  <si>
    <t>Прейскурант цен на оказание платных лабораторных услуг</t>
  </si>
  <si>
    <t>Определение личинок трихинелл в мясе и мясной продукции</t>
  </si>
  <si>
    <t>компрессорный</t>
  </si>
  <si>
    <t>Исследование воды на ооцисты криптоспоридий</t>
  </si>
  <si>
    <t>метод фильтрации</t>
  </si>
  <si>
    <t>КМАФАнМ (экспресс-методом)</t>
  </si>
  <si>
    <t>Сальмонелла (экспресс-методом)</t>
  </si>
  <si>
    <t>Листерия (экспресс-методом)</t>
  </si>
  <si>
    <t xml:space="preserve">Смывы на яйца гельминтов  </t>
  </si>
  <si>
    <t>визкозиметрический</t>
  </si>
  <si>
    <t>определение активной кислотности в кормах</t>
  </si>
  <si>
    <t>Саркоцизтоз</t>
  </si>
  <si>
    <t xml:space="preserve">Определение ртути </t>
  </si>
  <si>
    <t>Определение массовой доли цинка</t>
  </si>
  <si>
    <t>Определение массовой доли меди</t>
  </si>
  <si>
    <t xml:space="preserve">Определение массовой доли олова </t>
  </si>
  <si>
    <t xml:space="preserve">Определение массовой доли хрома </t>
  </si>
  <si>
    <t>Органолептические исследования мяса, пищевой продукции</t>
  </si>
  <si>
    <t>радиологическое исследование цезий-134, цезий 137, йод 131</t>
  </si>
  <si>
    <t>Болезнь Ауески</t>
  </si>
  <si>
    <t>Исследование на САП</t>
  </si>
  <si>
    <t>Определение массовой доли микробной трансглутаминазы</t>
  </si>
  <si>
    <t>Антгельминтики</t>
  </si>
  <si>
    <t xml:space="preserve">Определение пролина </t>
  </si>
  <si>
    <t>Определение клейковины</t>
  </si>
  <si>
    <t>Определение мыла</t>
  </si>
  <si>
    <t>Определение стекловидности</t>
  </si>
  <si>
    <t>Ионы карбоната и бикарбоната</t>
  </si>
  <si>
    <t>Обменный (подвижный) алюминий</t>
  </si>
  <si>
    <t>Ионы хлорида</t>
  </si>
  <si>
    <t>Ионы сульфата</t>
  </si>
  <si>
    <t>1.1</t>
  </si>
  <si>
    <t>Выдача дополнительного оригинала протокола (экспертизы)</t>
  </si>
  <si>
    <t>1 экземпляр</t>
  </si>
  <si>
    <t>1.2</t>
  </si>
  <si>
    <t>Стоимость по первичной обработке крови</t>
  </si>
  <si>
    <t>1 проба</t>
  </si>
  <si>
    <t>1.3</t>
  </si>
  <si>
    <t>Прием материала</t>
  </si>
  <si>
    <t>1 партия</t>
  </si>
  <si>
    <t>1.4</t>
  </si>
  <si>
    <t>Выписка протокола (экспертизы)</t>
  </si>
  <si>
    <t>1 экспертиза</t>
  </si>
  <si>
    <t>Услуги по ветсанэкспертизе: органолептическое исследование</t>
  </si>
  <si>
    <t>2.1</t>
  </si>
  <si>
    <t>Мясо</t>
  </si>
  <si>
    <t>2.2</t>
  </si>
  <si>
    <t>Животные жиры</t>
  </si>
  <si>
    <t>2.3</t>
  </si>
  <si>
    <t>Рыба и гидробионты</t>
  </si>
  <si>
    <t>2.4</t>
  </si>
  <si>
    <t>Яйца</t>
  </si>
  <si>
    <t>2.5</t>
  </si>
  <si>
    <t>Мед</t>
  </si>
  <si>
    <t>2.6</t>
  </si>
  <si>
    <t>Корма</t>
  </si>
  <si>
    <t>Радиационный контроль</t>
  </si>
  <si>
    <t>3.1</t>
  </si>
  <si>
    <t>3.2</t>
  </si>
  <si>
    <t>3.3</t>
  </si>
  <si>
    <t>3.4</t>
  </si>
  <si>
    <t>Бактериологические исследования (подготовка проб, посев на питательные среды, микроскопия, биопроба)</t>
  </si>
  <si>
    <t xml:space="preserve">Сибирская язва    </t>
  </si>
  <si>
    <t xml:space="preserve">Туберкулез </t>
  </si>
  <si>
    <t xml:space="preserve">Бруцеллез     </t>
  </si>
  <si>
    <t xml:space="preserve">1 проба </t>
  </si>
  <si>
    <t xml:space="preserve">Ботулизм             </t>
  </si>
  <si>
    <t>4.6</t>
  </si>
  <si>
    <t xml:space="preserve">Некробактериоз   </t>
  </si>
  <si>
    <t>4.7</t>
  </si>
  <si>
    <t xml:space="preserve">Диплококковая инфекция  </t>
  </si>
  <si>
    <t>4.8</t>
  </si>
  <si>
    <t xml:space="preserve">Листериоз            </t>
  </si>
  <si>
    <t>4.9</t>
  </si>
  <si>
    <t xml:space="preserve">Рожа свиней        </t>
  </si>
  <si>
    <t>4.10</t>
  </si>
  <si>
    <t xml:space="preserve">Пастереллез        </t>
  </si>
  <si>
    <t>4.11</t>
  </si>
  <si>
    <t xml:space="preserve">Сальмонеллез    </t>
  </si>
  <si>
    <t>4.12</t>
  </si>
  <si>
    <t xml:space="preserve">Пуллороз            </t>
  </si>
  <si>
    <t>4.13</t>
  </si>
  <si>
    <t xml:space="preserve">Колибактериоз    </t>
  </si>
  <si>
    <t>4.14</t>
  </si>
  <si>
    <t xml:space="preserve">Эмкар          </t>
  </si>
  <si>
    <t>4.15</t>
  </si>
  <si>
    <t xml:space="preserve">Пуллороз, сальмонеллез (цыплят)  </t>
  </si>
  <si>
    <t>4.16</t>
  </si>
  <si>
    <t xml:space="preserve">Столбняк   </t>
  </si>
  <si>
    <t>4.17</t>
  </si>
  <si>
    <t>Вибриоз  рыб</t>
  </si>
  <si>
    <t>4.18</t>
  </si>
  <si>
    <t>4.19</t>
  </si>
  <si>
    <t xml:space="preserve">Энтерококки  </t>
  </si>
  <si>
    <t>4.20</t>
  </si>
  <si>
    <t xml:space="preserve">Обсемененность спермы </t>
  </si>
  <si>
    <t>4.21</t>
  </si>
  <si>
    <t xml:space="preserve">Исследование на условно-патогенную микрофлору (фекалии, слизь, влагалищная, носовая, объекты внешней среды)   </t>
  </si>
  <si>
    <t>4.22</t>
  </si>
  <si>
    <t xml:space="preserve">Ветсанэкспертиза мяса - вынужденный убой  </t>
  </si>
  <si>
    <t>4.23</t>
  </si>
  <si>
    <t xml:space="preserve">Исследование качества дезинфекции   </t>
  </si>
  <si>
    <t>4.24</t>
  </si>
  <si>
    <t xml:space="preserve">Чуствительность к антибиотикам          </t>
  </si>
  <si>
    <t>4.25</t>
  </si>
  <si>
    <t xml:space="preserve">Отечная болезнь             </t>
  </si>
  <si>
    <t>4.26</t>
  </si>
  <si>
    <t xml:space="preserve">Синегнойная палочка    </t>
  </si>
  <si>
    <t>4.27</t>
  </si>
  <si>
    <t xml:space="preserve">Стафилококкоз       </t>
  </si>
  <si>
    <t>4.28</t>
  </si>
  <si>
    <t xml:space="preserve">Стрептоккокоз           </t>
  </si>
  <si>
    <t>4.29</t>
  </si>
  <si>
    <t xml:space="preserve">Идентификация культур        </t>
  </si>
  <si>
    <t>4.30</t>
  </si>
  <si>
    <t xml:space="preserve">Бактериальные болезни пчел     </t>
  </si>
  <si>
    <t>4.31</t>
  </si>
  <si>
    <t xml:space="preserve">Бактериальные болезни рыб       </t>
  </si>
  <si>
    <t>4.32</t>
  </si>
  <si>
    <t xml:space="preserve">Протей    </t>
  </si>
  <si>
    <t>4.33</t>
  </si>
  <si>
    <t xml:space="preserve">ЭПКП      </t>
  </si>
  <si>
    <t>4.34</t>
  </si>
  <si>
    <t xml:space="preserve">Анаэробы </t>
  </si>
  <si>
    <t>4.35</t>
  </si>
  <si>
    <t xml:space="preserve">Токсин ботулинуса </t>
  </si>
  <si>
    <t>биологический</t>
  </si>
  <si>
    <t>4.36</t>
  </si>
  <si>
    <t>Сибирская язва (микроскопия)</t>
  </si>
  <si>
    <t>4.37</t>
  </si>
  <si>
    <t>Паратуберкулез</t>
  </si>
  <si>
    <t>4.38</t>
  </si>
  <si>
    <t>4.39</t>
  </si>
  <si>
    <t>Псевдотуберкулез (бактериологическое исследование)</t>
  </si>
  <si>
    <t>4.40</t>
  </si>
  <si>
    <t>Фурункулез рыб (аэромоноз)</t>
  </si>
  <si>
    <t>4.41</t>
  </si>
  <si>
    <t>4.42</t>
  </si>
  <si>
    <t>4.43</t>
  </si>
  <si>
    <t>патологоанатомический, микроскопический</t>
  </si>
  <si>
    <t>4.44</t>
  </si>
  <si>
    <t>Псевдомоноз (за исключением рыб)</t>
  </si>
  <si>
    <t>4.45</t>
  </si>
  <si>
    <t>Псевдомоноз рыб</t>
  </si>
  <si>
    <t xml:space="preserve">Вирусологические исследования </t>
  </si>
  <si>
    <t>Трансмиссионный гастроэнтерит</t>
  </si>
  <si>
    <t>Ляринготрахеит</t>
  </si>
  <si>
    <t>Болезнь Марека</t>
  </si>
  <si>
    <t>Болезнь Гамборо</t>
  </si>
  <si>
    <t>Определение активности вакцин (ЛА-СОТА, БОР-74)</t>
  </si>
  <si>
    <t>Серологические исследования</t>
  </si>
  <si>
    <t>6.1.1</t>
  </si>
  <si>
    <t>РА</t>
  </si>
  <si>
    <t>серологический</t>
  </si>
  <si>
    <t>6.1.2</t>
  </si>
  <si>
    <t>РСК</t>
  </si>
  <si>
    <t>6.1.3</t>
  </si>
  <si>
    <t>РДСК</t>
  </si>
  <si>
    <t>6.1.4</t>
  </si>
  <si>
    <t>РБП</t>
  </si>
  <si>
    <t>6.1.5</t>
  </si>
  <si>
    <t>РИД</t>
  </si>
  <si>
    <t>6.1.6</t>
  </si>
  <si>
    <t>РНГА</t>
  </si>
  <si>
    <t>Паратуберкулез РСК</t>
  </si>
  <si>
    <t>Лептоспироз РМА (1 штамм)</t>
  </si>
  <si>
    <t>РМА крс, лошадей (7 штаммов)</t>
  </si>
  <si>
    <t>РМА свиней (5 штаммов)</t>
  </si>
  <si>
    <t>РМА плотоядных (3 штамма)</t>
  </si>
  <si>
    <t>Случная болезнь (лошадей) РСК</t>
  </si>
  <si>
    <t>Хламидиоз РСК</t>
  </si>
  <si>
    <t>Сап РСК</t>
  </si>
  <si>
    <t>Сап РА</t>
  </si>
  <si>
    <t>6.8</t>
  </si>
  <si>
    <t>Листериоз РСК</t>
  </si>
  <si>
    <t>6.9</t>
  </si>
  <si>
    <t>Сибирская язва РП, Асколи</t>
  </si>
  <si>
    <t>6.10</t>
  </si>
  <si>
    <t>ИНАН, РДП</t>
  </si>
  <si>
    <t>6.11</t>
  </si>
  <si>
    <t>Грипп РТГА</t>
  </si>
  <si>
    <t>6.12</t>
  </si>
  <si>
    <t>Болезнь Ньюкасла РТГА</t>
  </si>
  <si>
    <t>Исследования на лейкоз</t>
  </si>
  <si>
    <t>Лейкоз-серология (РИД)</t>
  </si>
  <si>
    <t>Подсчет лейкоцитов</t>
  </si>
  <si>
    <t>гематологический</t>
  </si>
  <si>
    <t>Подсчет эритроцитов</t>
  </si>
  <si>
    <t>Определение гемоглобина</t>
  </si>
  <si>
    <t>Подсчет тромбоцитов</t>
  </si>
  <si>
    <t>Определение СОЭ</t>
  </si>
  <si>
    <t>Выведение лейкоформулы</t>
  </si>
  <si>
    <t>Гельминтологические исследования</t>
  </si>
  <si>
    <t>8.1</t>
  </si>
  <si>
    <t>Финноз (цистицеркоз)</t>
  </si>
  <si>
    <t>виз., микроск.</t>
  </si>
  <si>
    <t>8.2</t>
  </si>
  <si>
    <t>Трихинеллез</t>
  </si>
  <si>
    <t>биох., компресс</t>
  </si>
  <si>
    <t>8.3</t>
  </si>
  <si>
    <t>Фасциолез</t>
  </si>
  <si>
    <t>последовантельных промываний</t>
  </si>
  <si>
    <t>8.4</t>
  </si>
  <si>
    <t>Балантидиоз</t>
  </si>
  <si>
    <t>паразитологический</t>
  </si>
  <si>
    <t>8.5</t>
  </si>
  <si>
    <t>Цестодозы</t>
  </si>
  <si>
    <t>седиментации</t>
  </si>
  <si>
    <t>8.6</t>
  </si>
  <si>
    <t>Нематодозы</t>
  </si>
  <si>
    <t xml:space="preserve">Копрологическое исследование </t>
  </si>
  <si>
    <t>1 гол</t>
  </si>
  <si>
    <t>последовантельных промываний, седиментации, микрокопический</t>
  </si>
  <si>
    <t>8.10</t>
  </si>
  <si>
    <t>Гельминтозы рыб</t>
  </si>
  <si>
    <t>8.11</t>
  </si>
  <si>
    <t>8.12</t>
  </si>
  <si>
    <t>Саркоцистоз</t>
  </si>
  <si>
    <t>Санитарно-гельминтологические исследования</t>
  </si>
  <si>
    <t xml:space="preserve">Исследования почвы  </t>
  </si>
  <si>
    <t>гельминтолог</t>
  </si>
  <si>
    <t>9.2</t>
  </si>
  <si>
    <t xml:space="preserve">Исследования навоза   </t>
  </si>
  <si>
    <t>9.3</t>
  </si>
  <si>
    <t>Исследования трав, сена на личинки трематод и нематод</t>
  </si>
  <si>
    <t>9.4</t>
  </si>
  <si>
    <t>Исследование водоемов в пастбищный период</t>
  </si>
  <si>
    <t>1 обьект</t>
  </si>
  <si>
    <t>9.5</t>
  </si>
  <si>
    <t>Дифференциация личинок паразитов свободно живущих нематод</t>
  </si>
  <si>
    <t>9.6</t>
  </si>
  <si>
    <t>Обучение методам сан.-гельминтолог. исследований на рабочем месте</t>
  </si>
  <si>
    <t>1 челов.</t>
  </si>
  <si>
    <t>9.7</t>
  </si>
  <si>
    <t>Глугеоз (микроспоридиоз)</t>
  </si>
  <si>
    <t>Биохимические исследования</t>
  </si>
  <si>
    <t>Сыворотки крови на</t>
  </si>
  <si>
    <t>10.1.1</t>
  </si>
  <si>
    <t>Каротин</t>
  </si>
  <si>
    <t>10.1.2</t>
  </si>
  <si>
    <t>Общий белок</t>
  </si>
  <si>
    <t>10.1.3</t>
  </si>
  <si>
    <t>Кальций</t>
  </si>
  <si>
    <t>10.1.4</t>
  </si>
  <si>
    <t>Фосфор</t>
  </si>
  <si>
    <t>10.1.5</t>
  </si>
  <si>
    <t>Глюкоза</t>
  </si>
  <si>
    <t>10.1.6</t>
  </si>
  <si>
    <t>Щелочной резерв</t>
  </si>
  <si>
    <t>10.1.7</t>
  </si>
  <si>
    <t>Кетоновые тела</t>
  </si>
  <si>
    <t>10.1.8</t>
  </si>
  <si>
    <t>Магний</t>
  </si>
  <si>
    <t>10.1.9</t>
  </si>
  <si>
    <t>Белковые фракции</t>
  </si>
  <si>
    <t>нефелометрический</t>
  </si>
  <si>
    <t>10.1.10</t>
  </si>
  <si>
    <t>Витамин Е</t>
  </si>
  <si>
    <t>10.1.11</t>
  </si>
  <si>
    <t>флуорометрический</t>
  </si>
  <si>
    <t>10.1.12</t>
  </si>
  <si>
    <t>10.1.13</t>
  </si>
  <si>
    <t>10.1.14</t>
  </si>
  <si>
    <t>Определение холестерина</t>
  </si>
  <si>
    <t>10.1.15</t>
  </si>
  <si>
    <t>Определение мочевины</t>
  </si>
  <si>
    <t>10.1.16</t>
  </si>
  <si>
    <t>Определение амилазы</t>
  </si>
  <si>
    <t>10.1.17</t>
  </si>
  <si>
    <t>Определение  общего  билирубина</t>
  </si>
  <si>
    <t>10.1.18</t>
  </si>
  <si>
    <t>10.1.19</t>
  </si>
  <si>
    <t>Определение щелочной фосфатазы</t>
  </si>
  <si>
    <t>10.1.20</t>
  </si>
  <si>
    <t>Определение  АЛТ</t>
  </si>
  <si>
    <t>10.1.21</t>
  </si>
  <si>
    <t>Определение  АСТ</t>
  </si>
  <si>
    <t>кинетический</t>
  </si>
  <si>
    <t>10.1.22</t>
  </si>
  <si>
    <t>Определение прямого билирубина</t>
  </si>
  <si>
    <t>10.1.23</t>
  </si>
  <si>
    <t>10.1.24</t>
  </si>
  <si>
    <t>10.1.25</t>
  </si>
  <si>
    <t>Определение натрия</t>
  </si>
  <si>
    <t>1 образец</t>
  </si>
  <si>
    <t>10.1.26</t>
  </si>
  <si>
    <t>Определение калия</t>
  </si>
  <si>
    <t>Печени на</t>
  </si>
  <si>
    <t>Витамин А</t>
  </si>
  <si>
    <t>10.3</t>
  </si>
  <si>
    <t>Силоса на</t>
  </si>
  <si>
    <t>10.3.1</t>
  </si>
  <si>
    <t>Определение pH</t>
  </si>
  <si>
    <t>10.3.2</t>
  </si>
  <si>
    <t>Молочную кислоту</t>
  </si>
  <si>
    <t>10.3.3</t>
  </si>
  <si>
    <t>Масляную кислоту</t>
  </si>
  <si>
    <t>10.3.4</t>
  </si>
  <si>
    <t>Уксусную кислоту</t>
  </si>
  <si>
    <t>10.3.5</t>
  </si>
  <si>
    <t xml:space="preserve">Определение наличия посторонних примесей </t>
  </si>
  <si>
    <t>10.4</t>
  </si>
  <si>
    <t>Мяса на</t>
  </si>
  <si>
    <t>10.4.1</t>
  </si>
  <si>
    <t>10.4.2</t>
  </si>
  <si>
    <t>Реакция пероксидазы</t>
  </si>
  <si>
    <t>10.4.3</t>
  </si>
  <si>
    <t>Формольная проба</t>
  </si>
  <si>
    <t>10.4.4</t>
  </si>
  <si>
    <t>Проба варкой</t>
  </si>
  <si>
    <t>10.4.5</t>
  </si>
  <si>
    <t>Летучие жирные кислоты</t>
  </si>
  <si>
    <t>10.4.6</t>
  </si>
  <si>
    <t>Реакция с медным купоросом</t>
  </si>
  <si>
    <t>10.4.7</t>
  </si>
  <si>
    <t>Аминоаммиачный азот</t>
  </si>
  <si>
    <t>10.4.8</t>
  </si>
  <si>
    <t>10.4.9</t>
  </si>
  <si>
    <t>Определение пробы Неслера</t>
  </si>
  <si>
    <t>10.5</t>
  </si>
  <si>
    <t>Жиры</t>
  </si>
  <si>
    <t>10.5.1</t>
  </si>
  <si>
    <t>Определение витамина  А</t>
  </si>
  <si>
    <t>10.5.2</t>
  </si>
  <si>
    <t>Йодное  число</t>
  </si>
  <si>
    <t>10.5.3</t>
  </si>
  <si>
    <t>Определение альдегидов (качественная реакция)</t>
  </si>
  <si>
    <t>10.5.4</t>
  </si>
  <si>
    <t>Массовая доля жира (на аппарате Сокслета)</t>
  </si>
  <si>
    <t>Химико-токсикологические исследования</t>
  </si>
  <si>
    <t>Фосфид цинка</t>
  </si>
  <si>
    <t>11.2</t>
  </si>
  <si>
    <t>вольтамперометрический</t>
  </si>
  <si>
    <t>11.3</t>
  </si>
  <si>
    <t>11.4</t>
  </si>
  <si>
    <t>Определение ХОС (ДДТ, ГПХ, ГХЦГ (пестициды)</t>
  </si>
  <si>
    <t>хроматографический</t>
  </si>
  <si>
    <t>11.5</t>
  </si>
  <si>
    <t>Фосфороорганические соединения</t>
  </si>
  <si>
    <t>11.6</t>
  </si>
  <si>
    <t>Хлорофос</t>
  </si>
  <si>
    <t>11.7</t>
  </si>
  <si>
    <t>Карбофос</t>
  </si>
  <si>
    <t>11.8</t>
  </si>
  <si>
    <t>2.4Д (дихлорфеноксиуксусная кислота)</t>
  </si>
  <si>
    <t>11.9</t>
  </si>
  <si>
    <t>ТМТД</t>
  </si>
  <si>
    <t>11.10</t>
  </si>
  <si>
    <t>фотометрический в воде, растительной продукции; ионометрический  в почве</t>
  </si>
  <si>
    <t>11.11</t>
  </si>
  <si>
    <t>Определение нитритов</t>
  </si>
  <si>
    <t>11.12</t>
  </si>
  <si>
    <t>Метгемоглобин</t>
  </si>
  <si>
    <t>11.13</t>
  </si>
  <si>
    <t>Синильная кислота</t>
  </si>
  <si>
    <t>11.14</t>
  </si>
  <si>
    <t>Алкалоиды</t>
  </si>
  <si>
    <t>11.15</t>
  </si>
  <si>
    <t>Госсипол</t>
  </si>
  <si>
    <t>11.16</t>
  </si>
  <si>
    <t>Хлориды (патматериалы)</t>
  </si>
  <si>
    <t>11.17</t>
  </si>
  <si>
    <t>Поваренная соль ( корма)</t>
  </si>
  <si>
    <t>11.18</t>
  </si>
  <si>
    <t>Мочевина</t>
  </si>
  <si>
    <t>11.19</t>
  </si>
  <si>
    <t>Кислоты</t>
  </si>
  <si>
    <t>11.20</t>
  </si>
  <si>
    <t>Щелочи</t>
  </si>
  <si>
    <t>11.21</t>
  </si>
  <si>
    <t>Зоокумарин</t>
  </si>
  <si>
    <t>11.22</t>
  </si>
  <si>
    <t>Фтор</t>
  </si>
  <si>
    <t>цирконализариновый метод</t>
  </si>
  <si>
    <t>11.23</t>
  </si>
  <si>
    <t>Минеральные удобрения</t>
  </si>
  <si>
    <t>весовой, механический</t>
  </si>
  <si>
    <t>11.24</t>
  </si>
  <si>
    <t>Крысид</t>
  </si>
  <si>
    <t>11.25</t>
  </si>
  <si>
    <t>Фосфотоксин</t>
  </si>
  <si>
    <t>11.26</t>
  </si>
  <si>
    <t>Определение олова</t>
  </si>
  <si>
    <t>11.27</t>
  </si>
  <si>
    <t>Сода в молоке</t>
  </si>
  <si>
    <t>11.28</t>
  </si>
  <si>
    <t>Аммиак в молоке</t>
  </si>
  <si>
    <t>11.29</t>
  </si>
  <si>
    <t>Перекись водорода в молоке</t>
  </si>
  <si>
    <t>11.30</t>
  </si>
  <si>
    <t>Общая кислотность  молока</t>
  </si>
  <si>
    <t>11.31</t>
  </si>
  <si>
    <t>Определение  жира в молочных  продуктах</t>
  </si>
  <si>
    <t>ультразвуковой</t>
  </si>
  <si>
    <t>11.32</t>
  </si>
  <si>
    <t>Перекисное число</t>
  </si>
  <si>
    <t>11.33</t>
  </si>
  <si>
    <t>Кислотное число</t>
  </si>
  <si>
    <t>11.34</t>
  </si>
  <si>
    <t>Амбарные вредители</t>
  </si>
  <si>
    <t>11.35</t>
  </si>
  <si>
    <t>Альдегиды</t>
  </si>
  <si>
    <t>11.36</t>
  </si>
  <si>
    <t>Альдегиды (жиры)</t>
  </si>
  <si>
    <t>11.37</t>
  </si>
  <si>
    <t>Перекисное число (жиры)</t>
  </si>
  <si>
    <t>11.38</t>
  </si>
  <si>
    <t>Кислотное число (жиры)</t>
  </si>
  <si>
    <t>11.39</t>
  </si>
  <si>
    <t>Органолептическое исследование кормов</t>
  </si>
  <si>
    <t>11.40</t>
  </si>
  <si>
    <t>Микологическое исследования кормов</t>
  </si>
  <si>
    <t>11.41</t>
  </si>
  <si>
    <t>Определение токсичности кормов</t>
  </si>
  <si>
    <t>биотестирование</t>
  </si>
  <si>
    <t>11.42</t>
  </si>
  <si>
    <t>Контроль дезсредств</t>
  </si>
  <si>
    <t>11.43</t>
  </si>
  <si>
    <t>Определение микотоксинов в пищевых продуктах и кормах</t>
  </si>
  <si>
    <t>11.44</t>
  </si>
  <si>
    <t>Определение токсичных элементов (кадмий, свинец, медь, хром, цинк)</t>
  </si>
  <si>
    <t>11.45</t>
  </si>
  <si>
    <t>Определение патогенных и токсичных свойств грибов</t>
  </si>
  <si>
    <t>микологический</t>
  </si>
  <si>
    <t>11.46</t>
  </si>
  <si>
    <t>11.48</t>
  </si>
  <si>
    <t>N-  Нитрозамины</t>
  </si>
  <si>
    <t>11.49</t>
  </si>
  <si>
    <t>Определение консервантов в рыбной продукции</t>
  </si>
  <si>
    <t>спектрофотометрический, титриметрический</t>
  </si>
  <si>
    <t>11.50</t>
  </si>
  <si>
    <t>Определение микроколичеств пестицидов в растениеводческой продукции и объектах окружающей среды</t>
  </si>
  <si>
    <t>анализ.</t>
  </si>
  <si>
    <t>11.51</t>
  </si>
  <si>
    <t>Определение качества (% ДВ) в пестицидных препаратах</t>
  </si>
  <si>
    <t>11.52</t>
  </si>
  <si>
    <t>11.53</t>
  </si>
  <si>
    <t>11.54</t>
  </si>
  <si>
    <t>Определение металломагнитных примесей</t>
  </si>
  <si>
    <t>магнитный</t>
  </si>
  <si>
    <t>11.55</t>
  </si>
  <si>
    <t>Методы определения антиокислителя-ионола</t>
  </si>
  <si>
    <t>11.56</t>
  </si>
  <si>
    <t>Определения золы в кормах</t>
  </si>
  <si>
    <t>11.57</t>
  </si>
  <si>
    <t>Пищевая добавка Е329 Гексаметилентетрамин (уротропин)</t>
  </si>
  <si>
    <t>11.59</t>
  </si>
  <si>
    <t xml:space="preserve">Определение антибиотиков-тетрациклиновая группа </t>
  </si>
  <si>
    <t>иммуноферментный</t>
  </si>
  <si>
    <t>11.60</t>
  </si>
  <si>
    <t xml:space="preserve">Определение антибиотиков тетрациклиновой группы </t>
  </si>
  <si>
    <t>ВЭЖХ МС</t>
  </si>
  <si>
    <t>11.61</t>
  </si>
  <si>
    <t xml:space="preserve">Определение антибиотиков - стрептомицин </t>
  </si>
  <si>
    <t>11.62</t>
  </si>
  <si>
    <t>Определение Афлатоксина М1</t>
  </si>
  <si>
    <t>11.63</t>
  </si>
  <si>
    <t>Определение микотоксина Афлатоксина В 1</t>
  </si>
  <si>
    <t>11.64</t>
  </si>
  <si>
    <t>Определение микотоксина Охратоксина А</t>
  </si>
  <si>
    <t>11.65</t>
  </si>
  <si>
    <t>Определение нитрофуранов</t>
  </si>
  <si>
    <t>11.66</t>
  </si>
  <si>
    <t>Определение микотоксина Т-2 токсин</t>
  </si>
  <si>
    <t>11.67</t>
  </si>
  <si>
    <t>Наличие растительных жиров и масел в жировой фазе продукта</t>
  </si>
  <si>
    <t>11.68</t>
  </si>
  <si>
    <t>Определение фикотоксинов</t>
  </si>
  <si>
    <t>11.69</t>
  </si>
  <si>
    <t>Определение Бета - агонистов (кленбутерол)</t>
  </si>
  <si>
    <t>11.70</t>
  </si>
  <si>
    <t>Определение стильбенов</t>
  </si>
  <si>
    <t>11.71</t>
  </si>
  <si>
    <t>Определение микотоксина Зеараленон</t>
  </si>
  <si>
    <t>11.72</t>
  </si>
  <si>
    <t>Определение Амфениколов</t>
  </si>
  <si>
    <t>11.73</t>
  </si>
  <si>
    <t>11.74</t>
  </si>
  <si>
    <t>Определение нитроимидозолов (метронидазол)</t>
  </si>
  <si>
    <t>11.75</t>
  </si>
  <si>
    <t xml:space="preserve">Определение антибиотиков пеницилиновой  группы </t>
  </si>
  <si>
    <t>11.76</t>
  </si>
  <si>
    <t>Определение сульфаниламидов</t>
  </si>
  <si>
    <t>11.77</t>
  </si>
  <si>
    <t>11.78</t>
  </si>
  <si>
    <t xml:space="preserve">Определение хинолонов </t>
  </si>
  <si>
    <t>11.79</t>
  </si>
  <si>
    <t>Определение ангельминтиков</t>
  </si>
  <si>
    <t>11.80</t>
  </si>
  <si>
    <t>Определение кокцидиостатиков</t>
  </si>
  <si>
    <t>11.81</t>
  </si>
  <si>
    <t>Определение массовой доли кальция в корме лососевых рыб</t>
  </si>
  <si>
    <t>11.82</t>
  </si>
  <si>
    <t>Определение массовой доли фосфора в корме лососевых рыб</t>
  </si>
  <si>
    <t>11.83</t>
  </si>
  <si>
    <t>Определение массовой доли сырого протеина в корме лососевых рыб</t>
  </si>
  <si>
    <t>11.84</t>
  </si>
  <si>
    <t>Определение массовой доли сырой клетчатки в корме лососевых рыб</t>
  </si>
  <si>
    <t>11.85</t>
  </si>
  <si>
    <t>Определение массовой доли азот-содержащих соединений в корме лососевых рыб</t>
  </si>
  <si>
    <t>11.86</t>
  </si>
  <si>
    <t>Определение углеводов в корме лососевых рыб</t>
  </si>
  <si>
    <t>11.87</t>
  </si>
  <si>
    <t>Определение гидролитической кислотности</t>
  </si>
  <si>
    <t>11.88</t>
  </si>
  <si>
    <t>11.89</t>
  </si>
  <si>
    <t>Определение нестероидных антивоспалительных препаратов</t>
  </si>
  <si>
    <t>11.90</t>
  </si>
  <si>
    <t>Определение кортикостероидов (преднизолон)</t>
  </si>
  <si>
    <t>11.91</t>
  </si>
  <si>
    <t>Определение стероидов (тренболон)</t>
  </si>
  <si>
    <t>Санитарно-гигиенические исследования воды в животноводстве и рыбоводстве</t>
  </si>
  <si>
    <t>Определение температуры</t>
  </si>
  <si>
    <t>термометрический</t>
  </si>
  <si>
    <t>12.3</t>
  </si>
  <si>
    <t>Определение вкуса</t>
  </si>
  <si>
    <t>12.4</t>
  </si>
  <si>
    <t>Определение концентрации водородных ионов (рН)</t>
  </si>
  <si>
    <t>12.5</t>
  </si>
  <si>
    <t>Определение запаха</t>
  </si>
  <si>
    <t>12.6</t>
  </si>
  <si>
    <t>Определение окисляемости</t>
  </si>
  <si>
    <t>12.7</t>
  </si>
  <si>
    <t>Определение сероводорода</t>
  </si>
  <si>
    <t>12.8</t>
  </si>
  <si>
    <t>Определение углекислоты</t>
  </si>
  <si>
    <t>12.9</t>
  </si>
  <si>
    <t>Определение хлоридов</t>
  </si>
  <si>
    <t>12.10</t>
  </si>
  <si>
    <t>12.11</t>
  </si>
  <si>
    <t>12.12</t>
  </si>
  <si>
    <t>Определение общей жесткости воды</t>
  </si>
  <si>
    <t>12.13</t>
  </si>
  <si>
    <t>Определение щелочности воды</t>
  </si>
  <si>
    <t>12.14</t>
  </si>
  <si>
    <t>Определение сульфатов в воде</t>
  </si>
  <si>
    <t>12.15</t>
  </si>
  <si>
    <t>Опрделение фосфата в воде</t>
  </si>
  <si>
    <t>12.16</t>
  </si>
  <si>
    <t>12.17</t>
  </si>
  <si>
    <t>Определение аммиака и ионов аммония</t>
  </si>
  <si>
    <t>12.18</t>
  </si>
  <si>
    <t>Определение  железа</t>
  </si>
  <si>
    <t>12.19</t>
  </si>
  <si>
    <t>Определение БПК</t>
  </si>
  <si>
    <t>иодометрический</t>
  </si>
  <si>
    <t>12.20</t>
  </si>
  <si>
    <t xml:space="preserve">Определение фенолов в воде </t>
  </si>
  <si>
    <t>12.21</t>
  </si>
  <si>
    <t>Определение нефтепродуктов в воде люм. Метод</t>
  </si>
  <si>
    <t>12.22</t>
  </si>
  <si>
    <t xml:space="preserve">Определение нефтепродуктов </t>
  </si>
  <si>
    <t>12.23</t>
  </si>
  <si>
    <t>Обследование водоема</t>
  </si>
  <si>
    <t>1 объект</t>
  </si>
  <si>
    <t>12.24</t>
  </si>
  <si>
    <t>Определение ХПК</t>
  </si>
  <si>
    <t>12.25</t>
  </si>
  <si>
    <t>Определение АПАВ</t>
  </si>
  <si>
    <t>12.26</t>
  </si>
  <si>
    <t>Исследования на цветность, мутность в воде</t>
  </si>
  <si>
    <t>12.27</t>
  </si>
  <si>
    <t>Исследования на прозрачность, окраску в воде</t>
  </si>
  <si>
    <t>12.28</t>
  </si>
  <si>
    <t>Исследования на содержание примесей</t>
  </si>
  <si>
    <t>12.29</t>
  </si>
  <si>
    <t>Исследования на содержание сухого остатка (минерализация)</t>
  </si>
  <si>
    <t>12.30</t>
  </si>
  <si>
    <t>Исследования на содержание растворенного кислорода</t>
  </si>
  <si>
    <t>12.31</t>
  </si>
  <si>
    <t>Исследования на содержание натрия, калия в воде</t>
  </si>
  <si>
    <t>12.32</t>
  </si>
  <si>
    <t>Исследования на содержание фторидов в воде</t>
  </si>
  <si>
    <t>12.33</t>
  </si>
  <si>
    <t>Исследования на цисты кишечных простейших в воде</t>
  </si>
  <si>
    <t>12.34</t>
  </si>
  <si>
    <t>Исследования на гельминтозы животных в воде</t>
  </si>
  <si>
    <t>12.35</t>
  </si>
  <si>
    <t>Исследования воды на соленость</t>
  </si>
  <si>
    <t>12.36</t>
  </si>
  <si>
    <t>Исследования воды на электропроводность</t>
  </si>
  <si>
    <t>12.37</t>
  </si>
  <si>
    <t>Содержание гидрокарбонатов в воде</t>
  </si>
  <si>
    <t>12.38</t>
  </si>
  <si>
    <t>Содержание марганца в воде</t>
  </si>
  <si>
    <t>Содержание кальция в воде</t>
  </si>
  <si>
    <t>Биохимические исследования мочи</t>
  </si>
  <si>
    <t>Белок</t>
  </si>
  <si>
    <t>турбидиметрический</t>
  </si>
  <si>
    <t>Концентрация водородных ионов (рН)</t>
  </si>
  <si>
    <t>Уробилин</t>
  </si>
  <si>
    <t>Удельный вес</t>
  </si>
  <si>
    <t>Определение билирубина</t>
  </si>
  <si>
    <t>Микроскопия осадка мочи</t>
  </si>
  <si>
    <t>Физическое исследование мочи(цвет,запах,прозрачность,консистенция)</t>
  </si>
  <si>
    <t>13.10</t>
  </si>
  <si>
    <t>Общий  анализ  мочи</t>
  </si>
  <si>
    <t>14</t>
  </si>
  <si>
    <t>Санитарно-гигиенические исследования</t>
  </si>
  <si>
    <t>14.1</t>
  </si>
  <si>
    <t xml:space="preserve">Исследования смывов с обьектов внешней среды на сальмонеллез </t>
  </si>
  <si>
    <t>14.1.1</t>
  </si>
  <si>
    <t>14.1.2</t>
  </si>
  <si>
    <t>Исследования смывов с обьектов внешней среды на сальмонеллез (при одновременном исследовании 2 проб)</t>
  </si>
  <si>
    <t>14.1.3</t>
  </si>
  <si>
    <t>Исследования смывов с обьектов внешней среды на сальмонеллез (при одновременном исследовании 3 проб)</t>
  </si>
  <si>
    <t>14.1.4</t>
  </si>
  <si>
    <t>Исследования смывов с обьектов внешней среды на сальмонеллез (при одновременном исследовании 4 проб)</t>
  </si>
  <si>
    <t>14.1.5</t>
  </si>
  <si>
    <t>Исследования смывов с обьектов внешней среды на сальмонеллез (при одновременном исследовании 5 проб)</t>
  </si>
  <si>
    <t>14.1.6</t>
  </si>
  <si>
    <t>Исследования смывов с обьектов внешней среды на сальмонеллез (при одновременном исследовании 6 проб)</t>
  </si>
  <si>
    <t>14.1.7</t>
  </si>
  <si>
    <t>Исследования смывов с обьектов внешней среды на сальмонеллез (при одновременном исследовании 7 проб)</t>
  </si>
  <si>
    <t>14.1.8</t>
  </si>
  <si>
    <t>Исследования смывов с обьектов внешней среды на сальмонеллез (при одновременном исследовании 8 проб)</t>
  </si>
  <si>
    <t>14.1.9</t>
  </si>
  <si>
    <t>Исследования смывов с обьектов внешней среды на сальмонеллез (при одновременном исследовании 9 проб)</t>
  </si>
  <si>
    <t>14.1.10</t>
  </si>
  <si>
    <t>Исследования смывов с обьектов внешней среды на сальмонеллез (при одновременном исследовании 10 проб)</t>
  </si>
  <si>
    <t>14.1.11</t>
  </si>
  <si>
    <t>Исследования смывов с обьектов внешней среды на сальмонеллез (при одновременном исследовании 11 проб)</t>
  </si>
  <si>
    <t>14.1.12</t>
  </si>
  <si>
    <t>Исследования смывов с обьектов внешней среды на сальмонеллез (при одновременном исследовании 12 проб)</t>
  </si>
  <si>
    <t>14.1.13</t>
  </si>
  <si>
    <t>Исследования смывов с обьектов внешней среды на сальмонеллез (при одновременном исследовании 13 проб)</t>
  </si>
  <si>
    <t>14.1.14</t>
  </si>
  <si>
    <t>Исследования смывов с обьектов внешней среды на сальмонеллез (при одновременном исследовании 14 проб)</t>
  </si>
  <si>
    <t>14.1.15</t>
  </si>
  <si>
    <t>Исследования смывов с обьектов внешней среды на сальмонеллез (при одновременном исследовании 15 проб)</t>
  </si>
  <si>
    <t>14.1.16</t>
  </si>
  <si>
    <t>Исследования смывов с обьектов внешней среды на сальмонеллез (при одновременном исследовании 16 проб)</t>
  </si>
  <si>
    <t>14.1.17</t>
  </si>
  <si>
    <t>Исследования смывов с обьектов внешней среды на сальмонеллез (при одновременном исследовании 17 проб)</t>
  </si>
  <si>
    <t>14.1.18</t>
  </si>
  <si>
    <t>Исследования смывов с обьектов внешней среды на сальмонеллез (при одновременном исследовании 18 проб)</t>
  </si>
  <si>
    <t>14.1.19</t>
  </si>
  <si>
    <t>Исследования смывов с обьектов внешней среды на сальмонеллез (при одновременном исследовании 19 проб)</t>
  </si>
  <si>
    <t>14.1.20</t>
  </si>
  <si>
    <t>Исследования смывов с обьектов внешней среды на сальмонеллез (при одновременном исследовании 20 проб)</t>
  </si>
  <si>
    <t>14.1.21</t>
  </si>
  <si>
    <t>Исследования смывов с обьектов внешней среды на сальмонеллез (при одновременном исследовании 21 пробы)</t>
  </si>
  <si>
    <t>14.1.22</t>
  </si>
  <si>
    <t>Исследования смывов с обьектов внешней среды на сальмонеллез (при одновременном исследовании 22 проб)</t>
  </si>
  <si>
    <t>14.1.23</t>
  </si>
  <si>
    <t>Исследования смывов с обьектов внешней среды на сальмонеллез (при одновременном исследовании 23 проб)</t>
  </si>
  <si>
    <t>14.1.24</t>
  </si>
  <si>
    <t>Исследования смывов с обьектов внешней среды на сальмонеллез (при одновременном исследовании 24 проб)</t>
  </si>
  <si>
    <t>14.1.25</t>
  </si>
  <si>
    <t>Исследования смывов с обьектов внешней среды на сальмонеллез (при одновременном исследовании 25 проб)</t>
  </si>
  <si>
    <t>14.1.26</t>
  </si>
  <si>
    <t>Исследования смывов с обьектов внешней среды на сальмонеллез (при одновременном исследовании 26 проб)</t>
  </si>
  <si>
    <t>14.1.27</t>
  </si>
  <si>
    <t>Исследования смывов с обьектов внешней среды на сальмонеллез (при одновременном исследовании 27 проб)</t>
  </si>
  <si>
    <t>14.1.28</t>
  </si>
  <si>
    <t>Исследования смывов с обьектов внешней среды на сальмонеллез (при одновременном исследовании 28 проб)</t>
  </si>
  <si>
    <t>14.1.29</t>
  </si>
  <si>
    <t>Исследования смывов с обьектов внешней среды на сальмонеллез (при одновременном исследовании 29 проб)</t>
  </si>
  <si>
    <t>14.1.30</t>
  </si>
  <si>
    <t>Исследования смывов с обьектов внешней среды на сальмонеллез (при одновременном исследовании 30 проб)</t>
  </si>
  <si>
    <t>14.1.31</t>
  </si>
  <si>
    <t>Исследования смывов с обьектов внешней среды на сальмонеллез (при одновременном исследовании 31 пробы)</t>
  </si>
  <si>
    <t>14.1.32</t>
  </si>
  <si>
    <t>Исследования смывов с обьектов внешней среды на сальмонеллез (при одновременном исследовании 32 проб)</t>
  </si>
  <si>
    <t>14.1.33</t>
  </si>
  <si>
    <t>Исследования смывов с обьектов внешней среды на сальмонеллез (при одновременном исследовании 33 проб)</t>
  </si>
  <si>
    <t>14.1.34</t>
  </si>
  <si>
    <t>Исследования смывов с обьектов внешней среды на сальмонеллез (при одновременном исследовании 34 проб)</t>
  </si>
  <si>
    <t>14.1.35</t>
  </si>
  <si>
    <t>Исследования смывов с обьектов внешней среды на сальмонеллез (при одновременном исследовании 35 проб)</t>
  </si>
  <si>
    <t>14.1.36</t>
  </si>
  <si>
    <t>Исследования смывов с обьектов внешней среды на сальмонеллез (при одновременном исследовании 36 проб)</t>
  </si>
  <si>
    <t>14.1.37</t>
  </si>
  <si>
    <t>Исследования смывов с обьектов внешней среды на сальмонеллез (при одновременном исследовании 37 проб)</t>
  </si>
  <si>
    <t>14.1.38</t>
  </si>
  <si>
    <t>Исследования смывов с обьектов внешней среды на сальмонеллез (при одновременном исследовании 38 проб)</t>
  </si>
  <si>
    <t>14.1.39</t>
  </si>
  <si>
    <t>Исследования смывов с обьектов внешней среды на сальмонеллез (при одновременном исследовании 39 проб)</t>
  </si>
  <si>
    <t>14.1.40</t>
  </si>
  <si>
    <t>Исследования смывов с обьектов внешней среды на сальмонеллез (при одновременном исследовании 40 проб)</t>
  </si>
  <si>
    <t>14.1.41</t>
  </si>
  <si>
    <t>Исследования смывов с обьектов внешней среды на сальмонеллез (при одновременном исследовании 41 пробы)</t>
  </si>
  <si>
    <t>14.1.42</t>
  </si>
  <si>
    <t>Исследования смывов с обьектов внешней среды на сальмонеллез (при одновременном исследовании 42 проб)</t>
  </si>
  <si>
    <t>14.1.43</t>
  </si>
  <si>
    <t>Исследования смывов с обьектов внешней среды на сальмонеллез (при одновременном исследовании 43 проб)</t>
  </si>
  <si>
    <t>14.1.44</t>
  </si>
  <si>
    <t>Исследования смывов с обьектов внешней среды на сальмонеллез (при одновременном исследовании 44 проб)</t>
  </si>
  <si>
    <t>14.1.45</t>
  </si>
  <si>
    <t>Исследования смывов с обьектов внешней среды на сальмонеллез (при одновременном исследовании 45 проб)</t>
  </si>
  <si>
    <t>14.1.46</t>
  </si>
  <si>
    <t>Исследования смывов с обьектов внешней среды на сальмонеллез (при одновременном исследовании 46 проб)</t>
  </si>
  <si>
    <t>14.1.47</t>
  </si>
  <si>
    <t>Исследования смывов с обьектов внешней среды на сальмонеллез (при одновременном исследовании 47 проб)</t>
  </si>
  <si>
    <t>14.1.48</t>
  </si>
  <si>
    <t>Исследования смывов с обьектов внешней среды на сальмонеллез (при одновременном исследовании 48 проб)</t>
  </si>
  <si>
    <t>14.1.49</t>
  </si>
  <si>
    <t>Исследования смывов с обьектов внешней среды на сальмонеллез (при одновременном исследовании 49 проб)</t>
  </si>
  <si>
    <t>14.1.50</t>
  </si>
  <si>
    <t>Исследования смывов с обьектов внешней среды на сальмонеллез (при одновременном исследовании 50 проб)</t>
  </si>
  <si>
    <t>14.2</t>
  </si>
  <si>
    <t xml:space="preserve">Исследование материала  на  стерильность  </t>
  </si>
  <si>
    <t>14.3</t>
  </si>
  <si>
    <t xml:space="preserve">Исследование молока на ингибирующие вещества  </t>
  </si>
  <si>
    <t>14.4</t>
  </si>
  <si>
    <t>Определение антибиотиков в продуктах животноводства</t>
  </si>
  <si>
    <t>14.5</t>
  </si>
  <si>
    <t>Определение ОМЧ (классика)</t>
  </si>
  <si>
    <t>14.6</t>
  </si>
  <si>
    <t xml:space="preserve">Исследование воздуха в закрытых помещениях  </t>
  </si>
  <si>
    <t>14.7</t>
  </si>
  <si>
    <t xml:space="preserve">Исследование смывов с объектов внешней среды на коли-титр   </t>
  </si>
  <si>
    <t>14.8</t>
  </si>
  <si>
    <t xml:space="preserve">Исследование смывов с объектов ПИО   </t>
  </si>
  <si>
    <t>Исследование объектов внешней среды (помёт, навоз, вода…)</t>
  </si>
  <si>
    <t xml:space="preserve">Индекс БГКП  </t>
  </si>
  <si>
    <t xml:space="preserve">Индекс энтерококков   </t>
  </si>
  <si>
    <t xml:space="preserve">Патогенные микроорганизмы-сальмонеллы  </t>
  </si>
  <si>
    <t xml:space="preserve">Патогенные микроорганизмы-ЭПКП   </t>
  </si>
  <si>
    <t xml:space="preserve">Патогенные микроорганизмы-сульфитредуцирующие клостридии </t>
  </si>
  <si>
    <t xml:space="preserve">Патогенные микроорганизмы-энтерококки  </t>
  </si>
  <si>
    <t>15</t>
  </si>
  <si>
    <t>Паразитологические исследования</t>
  </si>
  <si>
    <t>15.1</t>
  </si>
  <si>
    <t>Арахноэнтомозы (все виды)</t>
  </si>
  <si>
    <t>15.2</t>
  </si>
  <si>
    <t>Трихомоноз: микроскопическое (с окраской мазков)</t>
  </si>
  <si>
    <t>15.3</t>
  </si>
  <si>
    <t>Трихомоноз: культуральное</t>
  </si>
  <si>
    <t>культуральный</t>
  </si>
  <si>
    <t>15.4</t>
  </si>
  <si>
    <t>Протозоозы: микроскопическое (с окраской мазков)(все виды)</t>
  </si>
  <si>
    <t>15.5</t>
  </si>
  <si>
    <t>Исследование малька рыб(паразитология,патанатомия,микроскопия)</t>
  </si>
  <si>
    <t>1 пр.(25экз)</t>
  </si>
  <si>
    <t>17</t>
  </si>
  <si>
    <t>Микробиологические исследования воды питьевой, поверхностной</t>
  </si>
  <si>
    <t>17.1</t>
  </si>
  <si>
    <t>Исследование питьевой воды  (ТКБ ОКБ)</t>
  </si>
  <si>
    <t>17.2</t>
  </si>
  <si>
    <t>Исследование поверхностной воды  (ТКБ ОКБ)</t>
  </si>
  <si>
    <t>17.3</t>
  </si>
  <si>
    <t>Исследование питьевой воды  (ОМЧ)</t>
  </si>
  <si>
    <t>17.4</t>
  </si>
  <si>
    <t>Исследование питьевой воды  (СРК)</t>
  </si>
  <si>
    <t>17.5</t>
  </si>
  <si>
    <t>Исследование питьевой воды  на колифаги</t>
  </si>
  <si>
    <t>17.6</t>
  </si>
  <si>
    <t>Исследование питьевой воды  на коли индекс</t>
  </si>
  <si>
    <t>17.7</t>
  </si>
  <si>
    <t>Определение сальмонелл в воде</t>
  </si>
  <si>
    <t>18</t>
  </si>
  <si>
    <t>Ветеринарно-санитарная экспертиза</t>
  </si>
  <si>
    <t>18.1</t>
  </si>
  <si>
    <t>18.3</t>
  </si>
  <si>
    <t>18.4</t>
  </si>
  <si>
    <t>Определение КМАФАнМ</t>
  </si>
  <si>
    <t>18.6</t>
  </si>
  <si>
    <t>Определение дрожжей</t>
  </si>
  <si>
    <t>Определение плесеней</t>
  </si>
  <si>
    <t>Паразитарная чистота рыба, нерыбные продукты</t>
  </si>
  <si>
    <t>Паразитарная чистота мясо, мясная продукция</t>
  </si>
  <si>
    <t>Определение антибиотиков экспресс-методом</t>
  </si>
  <si>
    <t xml:space="preserve">Ветеринарно-санитарная экспертиза рыбы, рыбной продукции и гидробионтов (паразитология и органолептика) </t>
  </si>
  <si>
    <t>Определение мезофильных клостридий C. botulinum и (или) C. Perfringens в консервах</t>
  </si>
  <si>
    <t>Определение неспорообразующих микроорганизмов в консервах</t>
  </si>
  <si>
    <t>Определение спорообразующих мезофильных аэробных и факультативно-анаэробных микроорганизмов группы B. cereus и (или) B. polymyxaв в консервах</t>
  </si>
  <si>
    <t>Определение спорообразующих мезофильных аэробных и факультативно-анаэробных микроорганизмов группы B. Subtilis в консервах</t>
  </si>
  <si>
    <t>Определение спорообразующих термофильных анаэробных, аэробных и факультативно-анаэробных микроорганизмов в консервах</t>
  </si>
  <si>
    <t>19</t>
  </si>
  <si>
    <t>Молекулярная  диагностика</t>
  </si>
  <si>
    <t>19.1</t>
  </si>
  <si>
    <t>ПЦР</t>
  </si>
  <si>
    <t>19.2</t>
  </si>
  <si>
    <t>19.3</t>
  </si>
  <si>
    <t>19.4</t>
  </si>
  <si>
    <t>Инфекционный ринотрахеит кр. рогатого скота</t>
  </si>
  <si>
    <t>19.5</t>
  </si>
  <si>
    <t>19.6</t>
  </si>
  <si>
    <t>Наличие генно-инженерно-модифицированных продуктов, исследования на ДНК жвачных</t>
  </si>
  <si>
    <t>1 анализ</t>
  </si>
  <si>
    <t>20</t>
  </si>
  <si>
    <t xml:space="preserve">Патологоанатомические исследования </t>
  </si>
  <si>
    <t>Вскрытие трупа</t>
  </si>
  <si>
    <t>20.1</t>
  </si>
  <si>
    <t xml:space="preserve">Крупного животного(лошади, лося и т.д.) с выездом на место вскрытия </t>
  </si>
  <si>
    <t>1 голова</t>
  </si>
  <si>
    <t>патологанатомический</t>
  </si>
  <si>
    <t>20.2</t>
  </si>
  <si>
    <t>Крупного животного</t>
  </si>
  <si>
    <t>20.3</t>
  </si>
  <si>
    <t>Среднего животного (овцы, свиньи, крупные собаки)</t>
  </si>
  <si>
    <t>20.4</t>
  </si>
  <si>
    <t>Средней собаки</t>
  </si>
  <si>
    <t>20.5</t>
  </si>
  <si>
    <t>Мелкого животного (Щенка до 3-х месяцев, котенка)</t>
  </si>
  <si>
    <t>20.6</t>
  </si>
  <si>
    <t>Пушного зверя, кошки</t>
  </si>
  <si>
    <t>20.7</t>
  </si>
  <si>
    <t>Птицы</t>
  </si>
  <si>
    <t>20.8</t>
  </si>
  <si>
    <t>Рыбы</t>
  </si>
  <si>
    <t>20.9</t>
  </si>
  <si>
    <t>Протокол вскрытия</t>
  </si>
  <si>
    <t>1 протокол</t>
  </si>
  <si>
    <t xml:space="preserve"> Патоморфологическое вскрытие животных для бактериологического исследования</t>
  </si>
  <si>
    <t>1 вскрытие</t>
  </si>
  <si>
    <t>21</t>
  </si>
  <si>
    <t>Исследование меда по ГОСТу</t>
  </si>
  <si>
    <t>21.1</t>
  </si>
  <si>
    <t>Влажность</t>
  </si>
  <si>
    <t>21.2</t>
  </si>
  <si>
    <t>Кислотность</t>
  </si>
  <si>
    <t>21.3</t>
  </si>
  <si>
    <t>21.4</t>
  </si>
  <si>
    <t>Редуцирующий сахар</t>
  </si>
  <si>
    <t>21.5</t>
  </si>
  <si>
    <t>Сахароза</t>
  </si>
  <si>
    <t>21.6</t>
  </si>
  <si>
    <t>Определение пади</t>
  </si>
  <si>
    <t>21.7</t>
  </si>
  <si>
    <t>Примесь патоки</t>
  </si>
  <si>
    <t>21.8</t>
  </si>
  <si>
    <t>Оксиметилфурфурол (качественниая реакция)</t>
  </si>
  <si>
    <t>21.9</t>
  </si>
  <si>
    <t>Пыльцевой анализ</t>
  </si>
  <si>
    <t>22</t>
  </si>
  <si>
    <t>Исследование мяса и мясопродуктов</t>
  </si>
  <si>
    <t>22.1</t>
  </si>
  <si>
    <t>Определение белка</t>
  </si>
  <si>
    <t>метод Къельдаля</t>
  </si>
  <si>
    <t>22.2</t>
  </si>
  <si>
    <t>22.3</t>
  </si>
  <si>
    <t>Определение костного остатка</t>
  </si>
  <si>
    <t>22.4</t>
  </si>
  <si>
    <t>Определение составных частей</t>
  </si>
  <si>
    <t>Определение содержания кальция</t>
  </si>
  <si>
    <t>Определение нитрита натрия</t>
  </si>
  <si>
    <t>Определение фосфатов</t>
  </si>
  <si>
    <t>Определение фосфотазы</t>
  </si>
  <si>
    <t>Определение влаги</t>
  </si>
  <si>
    <t>Микроскопия</t>
  </si>
  <si>
    <t>23</t>
  </si>
  <si>
    <t>Исследование круп</t>
  </si>
  <si>
    <t>23.1</t>
  </si>
  <si>
    <t>23.2</t>
  </si>
  <si>
    <t>23.3</t>
  </si>
  <si>
    <t>Развариваемость</t>
  </si>
  <si>
    <t>23.4</t>
  </si>
  <si>
    <t>Определение влажности</t>
  </si>
  <si>
    <t>24</t>
  </si>
  <si>
    <t>Исследование рыбных продуктов, морских гидробионтов</t>
  </si>
  <si>
    <t>24.1</t>
  </si>
  <si>
    <t>Определение сероводорода (качественная реакция)</t>
  </si>
  <si>
    <t>24.2</t>
  </si>
  <si>
    <t>Определение амиака (качественная реакция)</t>
  </si>
  <si>
    <t>24.3</t>
  </si>
  <si>
    <t>Определение массовой доли воды</t>
  </si>
  <si>
    <t>24.4</t>
  </si>
  <si>
    <t>Определение хлористого натрия</t>
  </si>
  <si>
    <t>24.5</t>
  </si>
  <si>
    <t>Определение жира</t>
  </si>
  <si>
    <t>24.6</t>
  </si>
  <si>
    <t>Определение соотношения отдельных частей продукта</t>
  </si>
  <si>
    <t>24.7</t>
  </si>
  <si>
    <t>24.8</t>
  </si>
  <si>
    <t>Определение сорбиновой кислоты</t>
  </si>
  <si>
    <t>24.9</t>
  </si>
  <si>
    <t>Определение кислотности</t>
  </si>
  <si>
    <t>24.10</t>
  </si>
  <si>
    <t>Определение белковых веществ</t>
  </si>
  <si>
    <t>24.11</t>
  </si>
  <si>
    <t>Определение АЛО</t>
  </si>
  <si>
    <t>24.12</t>
  </si>
  <si>
    <t>24.13</t>
  </si>
  <si>
    <t>24.14</t>
  </si>
  <si>
    <t>Содержание массовой доли жира</t>
  </si>
  <si>
    <t>25</t>
  </si>
  <si>
    <t>Исследование молока и  молочных продуктов</t>
  </si>
  <si>
    <t>25.1</t>
  </si>
  <si>
    <t>Огранолептика</t>
  </si>
  <si>
    <t>25.2</t>
  </si>
  <si>
    <t>Определение жира в молоке</t>
  </si>
  <si>
    <t>25.3</t>
  </si>
  <si>
    <t>Определение плотности</t>
  </si>
  <si>
    <t>25.4</t>
  </si>
  <si>
    <t>25.5</t>
  </si>
  <si>
    <t>25.6</t>
  </si>
  <si>
    <t>Определение сухого остатка молока (СОМО)</t>
  </si>
  <si>
    <t>25.7</t>
  </si>
  <si>
    <t>Определение чистоты молока</t>
  </si>
  <si>
    <t>25.8</t>
  </si>
  <si>
    <t>Определение фальсификации</t>
  </si>
  <si>
    <t>25.9</t>
  </si>
  <si>
    <t xml:space="preserve">Определение соматических клеток </t>
  </si>
  <si>
    <t xml:space="preserve">Определение массовой доли влаги </t>
  </si>
  <si>
    <t>Определение хлорорганических пестицидов</t>
  </si>
  <si>
    <t>Содержание жиров немолочного происхождения ГОСТ 31506-2012</t>
  </si>
  <si>
    <t>Массовая доля крахмала</t>
  </si>
  <si>
    <t>26</t>
  </si>
  <si>
    <t>Исследование консервов и пресервов</t>
  </si>
  <si>
    <t>26.1</t>
  </si>
  <si>
    <t>Органолептика</t>
  </si>
  <si>
    <t>оганолептический</t>
  </si>
  <si>
    <t>26.2</t>
  </si>
  <si>
    <t>Определение соли</t>
  </si>
  <si>
    <t>титриметричесий</t>
  </si>
  <si>
    <t>26.3</t>
  </si>
  <si>
    <t>экстракционно-весовой, рефрактометрический</t>
  </si>
  <si>
    <t>26.4</t>
  </si>
  <si>
    <t>26.5</t>
  </si>
  <si>
    <t>Определение соотношений составных частей</t>
  </si>
  <si>
    <t>Определение массовой доли отстоя в масле</t>
  </si>
  <si>
    <t>отстаивания</t>
  </si>
  <si>
    <t>термостатный</t>
  </si>
  <si>
    <t>Наличие посторонних примесей</t>
  </si>
  <si>
    <t>Оформление  документации</t>
  </si>
  <si>
    <t>Оформление заключения карантинной экспертизы</t>
  </si>
  <si>
    <t>Передача свидетельства карантинной экспертизы по :</t>
  </si>
  <si>
    <t>а). факсу</t>
  </si>
  <si>
    <t>1 стр.</t>
  </si>
  <si>
    <t>б). почте</t>
  </si>
  <si>
    <t>в). электронной  почте</t>
  </si>
  <si>
    <t>28</t>
  </si>
  <si>
    <t>Выемка точечных проб,составление объединенной пробы и выделение средней пробы, просмотр для выявления семян сорных растений, вредителей и признаков болезней в горшечных растениях, посевном и посадочном материале</t>
  </si>
  <si>
    <t>28.1</t>
  </si>
  <si>
    <t>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прочие живые растения  (включая их корни), саженцы, черенки, отводки,  клубни луковиц, корневища, горшечные растения</t>
  </si>
  <si>
    <t>28.1.2</t>
  </si>
  <si>
    <t>партия до 500 шт. (весь  материал)</t>
  </si>
  <si>
    <t>28.1.3</t>
  </si>
  <si>
    <t>партия от 501  до  3 000 шт.</t>
  </si>
  <si>
    <t>28.1.4</t>
  </si>
  <si>
    <t>партия от 3001  до  10 000 шт.</t>
  </si>
  <si>
    <t>28.1.5</t>
  </si>
  <si>
    <t>партия  свыше  10 000 шт.</t>
  </si>
  <si>
    <t>28.2</t>
  </si>
  <si>
    <t>28.2.1</t>
  </si>
  <si>
    <t>партия  до 1 тонны</t>
  </si>
  <si>
    <t>28.2.2</t>
  </si>
  <si>
    <t>партия  до  15 тонн</t>
  </si>
  <si>
    <t>28.2.3</t>
  </si>
  <si>
    <t>партия  до  30  тонн</t>
  </si>
  <si>
    <t>28.3</t>
  </si>
  <si>
    <t>семена, плоды и споры для посева</t>
  </si>
  <si>
    <t>28.3.1</t>
  </si>
  <si>
    <t>Семенной материал: семена овощных, цветочных культур, лекарственных и газонных трав (нефасованные):</t>
  </si>
  <si>
    <t>28.3.2</t>
  </si>
  <si>
    <t xml:space="preserve">крупносеменные культуры </t>
  </si>
  <si>
    <t>28.3.3</t>
  </si>
  <si>
    <t xml:space="preserve">среднесеменные  культуры </t>
  </si>
  <si>
    <t>28.3.4</t>
  </si>
  <si>
    <t>визуальный, микроскопия</t>
  </si>
  <si>
    <t>28.4</t>
  </si>
  <si>
    <t>пакетированные семена: партия семян до 25 пакетов</t>
  </si>
  <si>
    <t>28.4.1</t>
  </si>
  <si>
    <t>28.4.2</t>
  </si>
  <si>
    <t>28.4.3</t>
  </si>
  <si>
    <t xml:space="preserve">мелкосеменные культуры </t>
  </si>
  <si>
    <t>партии семян от 26 до 100 пакетов</t>
  </si>
  <si>
    <t>28.4.4</t>
  </si>
  <si>
    <t>28.4.5</t>
  </si>
  <si>
    <t>28.4.6</t>
  </si>
  <si>
    <t>партии семян от 101 до 500 пакетов</t>
  </si>
  <si>
    <t>28.4.7</t>
  </si>
  <si>
    <t>28.4.8</t>
  </si>
  <si>
    <t>партии свыше 500 пакетов</t>
  </si>
  <si>
    <t>28.4.9</t>
  </si>
  <si>
    <t>28.4.10</t>
  </si>
  <si>
    <t>28.4.11</t>
  </si>
  <si>
    <t>28.4.12</t>
  </si>
  <si>
    <t>семена зерновых культур (пшеница, ячмень, тритикале, овёс)</t>
  </si>
  <si>
    <t>28.4.13</t>
  </si>
  <si>
    <t>семена бобовых культур (фасоль, соя, бобы и т.д.)</t>
  </si>
  <si>
    <t>28.4.14</t>
  </si>
  <si>
    <t xml:space="preserve">семена люцерны, клевера, люпина </t>
  </si>
  <si>
    <t>28.4.15</t>
  </si>
  <si>
    <t>семена технических и маслиничных культур (рапс, подсолнечник, кунжут и т.д.)</t>
  </si>
  <si>
    <t>28.4.16</t>
  </si>
  <si>
    <t>семенной картофель</t>
  </si>
  <si>
    <t>28.5</t>
  </si>
  <si>
    <t>Срезанные цветы и бутоны, пригодные для составления букетов или для декоративных целей, засушенные листья, ветки и другие части растений без цветков или бутонов, травы, пригодные для составления букетов или для декоративных целей, свежие, засушенные, без дальнейшей обработки</t>
  </si>
  <si>
    <t>28.5.4</t>
  </si>
  <si>
    <t>28.5.5</t>
  </si>
  <si>
    <t>Веники, засушенные части растений, мхи</t>
  </si>
  <si>
    <t>28.5.1</t>
  </si>
  <si>
    <t>28.5.2</t>
  </si>
  <si>
    <t>28.5.3</t>
  </si>
  <si>
    <t>28.6</t>
  </si>
  <si>
    <t>Выемка точечных проб, составление объединенной пробы и выделение средней пробы, просмотр для выявления семян сорных растений, вредителей и признаков болезней в подкарантинной продукции, предназначенной для продовольственных и фуражных целей</t>
  </si>
  <si>
    <t>Свежие фрукты: 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или сушеные, целые или нарезанные ломтиками; сердцевина саговой пальмы. Бананы, включая плантайны, свежие или сушеные. Цитрусовые плоды, свежие или сушеные. Яблоки, груши и айва, свежие. Абрикосы, вишня и черешня, персики (включая нектарины), сливы и терн, свежие, виноград. Прочие фрукты, свежие. Томаты свежие или охлажденные, лук репчатый, лук шалот, чеснок, лук-порей и прочие. Капуста кочанная, капуста цветная, кольраби, капуста листовая и аналогичные съедобные овощи из рода Brassica, свежие или охлажденные. Салат-латук  (Lactuca saltiva) и цикорий (Cichorium spp.), свежие или охлажденные. Морковь, репа, свекла столовая, козлобородник, сельдерей корневой, редис и прочие аналогичные съедобные корнеплоды,  свежие или охлажденные, огурцы и корнишоны, свежие или охлажденные, бобовые овощи, лущеные или  нелущеные, свежие или охлажденные. Овощи бобовые сушеные, лущеные, очищенные от семенной кожуры или неочищенные, колотые или неколотые, ягоды, бахчевые, свежие грибы:</t>
  </si>
  <si>
    <t>28.6.1</t>
  </si>
  <si>
    <t>28.6.2</t>
  </si>
  <si>
    <t>партия от 1 тонны до 150 тонн</t>
  </si>
  <si>
    <t>28.6.3</t>
  </si>
  <si>
    <t>28.6.4</t>
  </si>
  <si>
    <t>парти до 50 кг.</t>
  </si>
  <si>
    <t>28.6.5</t>
  </si>
  <si>
    <t>партия свыше 50 кг.</t>
  </si>
  <si>
    <t>за каждый последующий килограмм</t>
  </si>
  <si>
    <t>28.6.6</t>
  </si>
  <si>
    <t>Товарный подсолнечник, кориандр, горчица, клещевина, соя, рапс, продовольственное семя тыквы, фасоль, горох, бобы, лен, копра и т.п.</t>
  </si>
  <si>
    <t>28.6.7</t>
  </si>
  <si>
    <t>продовольственный картофель</t>
  </si>
  <si>
    <t>28.6.8</t>
  </si>
  <si>
    <t>зерно 1-4 класса (продовольственное), пшеница и меслин, рожь, ячмень, овес, кукуруза, рис, сорго зерновое, гречиха, просо и семена канареечника; прочие злаки.</t>
  </si>
  <si>
    <t>28.6.9</t>
  </si>
  <si>
    <t>зерно 5-го класса и ниже (зернофураж), комбикорма.</t>
  </si>
  <si>
    <t>28.6.10</t>
  </si>
  <si>
    <t>шрот и жмых</t>
  </si>
  <si>
    <t>28.6.11</t>
  </si>
  <si>
    <t>сахар-сырец</t>
  </si>
  <si>
    <t>Какао-бобы, кофе в зернах, орехи, сухофрукты, цукаты, сушеные овощи и ягоды</t>
  </si>
  <si>
    <t>28.6.12</t>
  </si>
  <si>
    <t>28.6.13</t>
  </si>
  <si>
    <t>пряности, специи, чай, хмель, грибы сушеные, целые, нарезанные кусками, ломтиками, измельченные или в виде порошка, но не  повергнутые дальнейшей обработке</t>
  </si>
  <si>
    <t>28.6.14</t>
  </si>
  <si>
    <t>крупа, солод</t>
  </si>
  <si>
    <t>28.6.15</t>
  </si>
  <si>
    <t>мука</t>
  </si>
  <si>
    <t>29</t>
  </si>
  <si>
    <t>Выемка точечных проб, составление объединенной пробы и выделение средней пробы, просмотр для выявления семян сорных растений, вредителей и признаков болезней в подкарантинной продукции, предназначенной для технических целей</t>
  </si>
  <si>
    <t>29.1.1</t>
  </si>
  <si>
    <t>волокно хлопчатника, джута, кенафа, сизаля, кокосового ореха</t>
  </si>
  <si>
    <t>29.1.2</t>
  </si>
  <si>
    <t>волокно льна и конопли, хны</t>
  </si>
  <si>
    <t>29.1.3</t>
  </si>
  <si>
    <t>табак листовой и др. табачное сырьё и отходы</t>
  </si>
  <si>
    <t>29.1.4</t>
  </si>
  <si>
    <t>технический казеин</t>
  </si>
  <si>
    <t>29.1.5</t>
  </si>
  <si>
    <t>сено и солома</t>
  </si>
  <si>
    <t>29.1.6</t>
  </si>
  <si>
    <t>кожсырьё</t>
  </si>
  <si>
    <t>29.1.7</t>
  </si>
  <si>
    <t>шерсть</t>
  </si>
  <si>
    <t>29.1.8</t>
  </si>
  <si>
    <t>лекарственное сырьё</t>
  </si>
  <si>
    <t>29.1.9</t>
  </si>
  <si>
    <t>тапиока и её аналог</t>
  </si>
  <si>
    <t>29.1.10</t>
  </si>
  <si>
    <t>мука рыбная, гранулы из рыбы или ракообразных и т.д., непригодных для употребления в пищу</t>
  </si>
  <si>
    <t>29.1.11</t>
  </si>
  <si>
    <t>отходы злаковых и бобовых культур (отрубей, высевков, месятков и пр.)</t>
  </si>
  <si>
    <t>29.1.12</t>
  </si>
  <si>
    <t>яичный порошок, сухое молоко (сухие сливки)</t>
  </si>
  <si>
    <t>Круглые лесоматериалы, пиломатериалы</t>
  </si>
  <si>
    <t>29.1.13</t>
  </si>
  <si>
    <t>куб.м.</t>
  </si>
  <si>
    <t>визуальный, вороночный</t>
  </si>
  <si>
    <t>29.1.14</t>
  </si>
  <si>
    <t>на нижнем  складе</t>
  </si>
  <si>
    <t>29.1.15</t>
  </si>
  <si>
    <t>29.1.16</t>
  </si>
  <si>
    <t>в железнодорожном  вагоне</t>
  </si>
  <si>
    <t>29.1.17</t>
  </si>
  <si>
    <t>29.1.18</t>
  </si>
  <si>
    <t>дрова</t>
  </si>
  <si>
    <t>29.1.19</t>
  </si>
  <si>
    <t>пиломатериалов :    на  площадке</t>
  </si>
  <si>
    <t>29.1.20</t>
  </si>
  <si>
    <t>на  нижнем  складе</t>
  </si>
  <si>
    <t>29.1.21</t>
  </si>
  <si>
    <t>29.1.22</t>
  </si>
  <si>
    <t>в  железнодорожном  вагоне</t>
  </si>
  <si>
    <t>29.1.23</t>
  </si>
  <si>
    <t>на  судах</t>
  </si>
  <si>
    <t>29.1.24</t>
  </si>
  <si>
    <t>изделия из древесины (в т.ч. крепежный материал), изделия из рисовой соломки, бамбука</t>
  </si>
  <si>
    <t>29.1.25</t>
  </si>
  <si>
    <t>масса древесная механическая, опилки</t>
  </si>
  <si>
    <t>29.2</t>
  </si>
  <si>
    <t>29.2.1</t>
  </si>
  <si>
    <t>пустые деревянные ящики</t>
  </si>
  <si>
    <t>29.2.2</t>
  </si>
  <si>
    <t>картонные коробки, коробки из гофрокартона, материал из гофрокартона</t>
  </si>
  <si>
    <t>29.2.3</t>
  </si>
  <si>
    <t>мешкотара (джутовая и тканевая)</t>
  </si>
  <si>
    <t>29.2.4</t>
  </si>
  <si>
    <t>поддон</t>
  </si>
  <si>
    <t>29.2.5</t>
  </si>
  <si>
    <t>барабан</t>
  </si>
  <si>
    <t>29.2.6</t>
  </si>
  <si>
    <t>иной упаковочный материал</t>
  </si>
  <si>
    <t>29.3</t>
  </si>
  <si>
    <t>Транспортных  средств  (пустые  емкости)</t>
  </si>
  <si>
    <t>29.3.1</t>
  </si>
  <si>
    <t>судов  водоизмещением :  до   3  тыс.  тонн</t>
  </si>
  <si>
    <t>29.3.2</t>
  </si>
  <si>
    <t>до  6  тыс. тонн</t>
  </si>
  <si>
    <t>29.3.3</t>
  </si>
  <si>
    <t>до  15  тыс. тонн</t>
  </si>
  <si>
    <t>29.3.4</t>
  </si>
  <si>
    <t>от 15 до  50  тыс. тонн</t>
  </si>
  <si>
    <t>29.3.5</t>
  </si>
  <si>
    <t>свыше  50  тыс. тонн</t>
  </si>
  <si>
    <t>29.3.6</t>
  </si>
  <si>
    <t>вагонов</t>
  </si>
  <si>
    <t>29.3.7</t>
  </si>
  <si>
    <t>контейнеров</t>
  </si>
  <si>
    <t>29.3.8</t>
  </si>
  <si>
    <t>автобусов</t>
  </si>
  <si>
    <t>29.3.9</t>
  </si>
  <si>
    <t>грузовых  автомобилей</t>
  </si>
  <si>
    <t>29.3.10</t>
  </si>
  <si>
    <t>легковых  автомобилей</t>
  </si>
  <si>
    <t>29.3.11</t>
  </si>
  <si>
    <t>самолетов</t>
  </si>
  <si>
    <t>29.3.12</t>
  </si>
  <si>
    <t>биологического  коллекционного  материала</t>
  </si>
  <si>
    <t>1 коллекция.</t>
  </si>
  <si>
    <t>30</t>
  </si>
  <si>
    <t>Выемка точечных проб, составление объединенной пробы и выделение средней пробы, просмотр для выявления вредителей и болезней в биологическом коллекционном материале; исследование на выявление живых фитопатогенных бактерий, вирусов только  для научноисследовательских целей;  исследование коллекций и предметы коллекционирования по зоологии, ботанике</t>
  </si>
  <si>
    <t>30.1.</t>
  </si>
  <si>
    <t>Выемка точечных проб, составление объединенной пробы и выделение средней пробы, просмотр для выявления вредителей при исследовании посевов, посадок</t>
  </si>
  <si>
    <t>30.1.1</t>
  </si>
  <si>
    <t>многолетние культуры и породы</t>
  </si>
  <si>
    <t>1 га.</t>
  </si>
  <si>
    <t>30.1.2</t>
  </si>
  <si>
    <t>однолетние культуры в открытом грунте</t>
  </si>
  <si>
    <t>30.1.3</t>
  </si>
  <si>
    <t>культуры в закрытом грунте</t>
  </si>
  <si>
    <t>1 кв.м</t>
  </si>
  <si>
    <t>30.1.4</t>
  </si>
  <si>
    <t>складских помещений  с  продукцией</t>
  </si>
  <si>
    <t>Исследование с применением феромонных и пищевых ловушек:</t>
  </si>
  <si>
    <t>30.1.6</t>
  </si>
  <si>
    <t>30.1.7</t>
  </si>
  <si>
    <t>30.1.8</t>
  </si>
  <si>
    <t>30.1.9</t>
  </si>
  <si>
    <t>30.1.10</t>
  </si>
  <si>
    <t>складских  помещений  пустых с применением  цветных ловушек :</t>
  </si>
  <si>
    <t>30.1.11</t>
  </si>
  <si>
    <t>многолетних  и  однолетних  культур  и  пород в открытом  грунте</t>
  </si>
  <si>
    <t>30.1.12</t>
  </si>
  <si>
    <t>культур  в  закрытом  грунте</t>
  </si>
  <si>
    <t>30.1.13</t>
  </si>
  <si>
    <t>садов  с  установлением  коэффициента заселенности калифорн.щитов.</t>
  </si>
  <si>
    <t>30.2</t>
  </si>
  <si>
    <t xml:space="preserve">Обследование земельных угодий на выявление карантинных сорняков </t>
  </si>
  <si>
    <t>30.2.1</t>
  </si>
  <si>
    <t>методом шеренги с уничтожением отдельных растений карантинных сорняков и учетом плошади  под  очагами</t>
  </si>
  <si>
    <t>30.2.2</t>
  </si>
  <si>
    <t>маршрутным методом : культур сплошного посева</t>
  </si>
  <si>
    <t>30.2.3</t>
  </si>
  <si>
    <t>пропашных  культур</t>
  </si>
  <si>
    <t>30.2.4</t>
  </si>
  <si>
    <t>конопли,  сои,   многолетних  трав</t>
  </si>
  <si>
    <t>30.2.5</t>
  </si>
  <si>
    <t>паровых  полей  и  невозделываемых  земель</t>
  </si>
  <si>
    <t>30.2.6</t>
  </si>
  <si>
    <t>садов,  виноградников, цветных  культур</t>
  </si>
  <si>
    <t>30.3</t>
  </si>
  <si>
    <t xml:space="preserve">Обследование земельных угодий на выявление возбудителей карантинных болезней </t>
  </si>
  <si>
    <t>30.3.1</t>
  </si>
  <si>
    <t>маршрутным методом:   культур сплошного сева</t>
  </si>
  <si>
    <t>30.3.2</t>
  </si>
  <si>
    <t>30.3.3</t>
  </si>
  <si>
    <t>садов,виноградников,ягодных культур,цветочных,декаративных и пород</t>
  </si>
  <si>
    <t>30.3.4</t>
  </si>
  <si>
    <t>картофеля на выявление картофельных нематод в производств.посадках</t>
  </si>
  <si>
    <t>30.3.5</t>
  </si>
  <si>
    <t xml:space="preserve">отбор одного среднего почвенного образца на  выявление рака и нематоды картофеля в производственных посадках </t>
  </si>
  <si>
    <t>30.3.6</t>
  </si>
  <si>
    <t>визуальный анализ клубней картофеля на выявление рака картофеля в  производственных  посадках</t>
  </si>
  <si>
    <t>31</t>
  </si>
  <si>
    <t>31.1</t>
  </si>
  <si>
    <t>лабораторный анализ средней пробы</t>
  </si>
  <si>
    <t>микроскопия</t>
  </si>
  <si>
    <t>31.2</t>
  </si>
  <si>
    <t>Энтомологическая экспертиза</t>
  </si>
  <si>
    <t>32</t>
  </si>
  <si>
    <t>Анализ сборов из ловушек и подготовка насекомых к определению</t>
  </si>
  <si>
    <t>32.1</t>
  </si>
  <si>
    <t>феромонные ловушки</t>
  </si>
  <si>
    <t>ловушка</t>
  </si>
  <si>
    <t>32.2</t>
  </si>
  <si>
    <t>пищевые приманки</t>
  </si>
  <si>
    <t>приманка</t>
  </si>
  <si>
    <t>32.3</t>
  </si>
  <si>
    <t>световые ловушки</t>
  </si>
  <si>
    <t>33</t>
  </si>
  <si>
    <t xml:space="preserve">Выявление  скрытой  зараженности </t>
  </si>
  <si>
    <t>33.1</t>
  </si>
  <si>
    <t>метод рентгенографии</t>
  </si>
  <si>
    <t>33.2</t>
  </si>
  <si>
    <t>метод  флотации, окрашивания  и др.</t>
  </si>
  <si>
    <t>33.3</t>
  </si>
  <si>
    <t>контрольный метод</t>
  </si>
  <si>
    <t>33.4</t>
  </si>
  <si>
    <t>доращивание вредителей растений до стадии имаго в лабораторных условиях</t>
  </si>
  <si>
    <t>34</t>
  </si>
  <si>
    <t xml:space="preserve">Идентификация  вредителей  растений </t>
  </si>
  <si>
    <t>34.1</t>
  </si>
  <si>
    <t>без изготовления микропрепаратов</t>
  </si>
  <si>
    <t>34.2</t>
  </si>
  <si>
    <t>с приготовлением микропрепарата гениталий или др. частей тела</t>
  </si>
  <si>
    <t>34.3</t>
  </si>
  <si>
    <t>с приготовлением миктопрепарата без специальной обработки (белокрылки, тли,  минеры, капровый жук и  другие виды  трогодерм)</t>
  </si>
  <si>
    <t>34.4</t>
  </si>
  <si>
    <t>с приготовлением микропрепарата со специальной обработкой (щитовки, трипсы  и  другое)</t>
  </si>
  <si>
    <t>35</t>
  </si>
  <si>
    <t>Лабораторная фитопатологическая экспертиза средних проб подкарантинной продукции (объектов)</t>
  </si>
  <si>
    <t>35.1</t>
  </si>
  <si>
    <t>35.1.1</t>
  </si>
  <si>
    <t>семена пакетированные</t>
  </si>
  <si>
    <t>35.1.2</t>
  </si>
  <si>
    <t>семена до 2-х кг</t>
  </si>
  <si>
    <t>35.2</t>
  </si>
  <si>
    <t>Анализ семян или вегетативных частей растений на выявление возбудителей грибных заболеваний</t>
  </si>
  <si>
    <t>35.2.1</t>
  </si>
  <si>
    <t>метод микроскопирования с применением определительного материала</t>
  </si>
  <si>
    <t>35.2.2</t>
  </si>
  <si>
    <t>метод смыва спор, центрифугирования и микроскопирования</t>
  </si>
  <si>
    <t>35.2.3</t>
  </si>
  <si>
    <t>метод микроскопирования и морфометрии</t>
  </si>
  <si>
    <t>35.2.4</t>
  </si>
  <si>
    <t>метод влажной камеры и микроскопирования</t>
  </si>
  <si>
    <t>35.2.5</t>
  </si>
  <si>
    <t xml:space="preserve"> с использованием  питательной  среды</t>
  </si>
  <si>
    <t>партий семян до 2-х кг</t>
  </si>
  <si>
    <t>35.2.6</t>
  </si>
  <si>
    <t>35.2.7</t>
  </si>
  <si>
    <t>35.2.8</t>
  </si>
  <si>
    <t>35.2.9</t>
  </si>
  <si>
    <t>35.2.10</t>
  </si>
  <si>
    <t xml:space="preserve"> с  использованием  питательных  сред</t>
  </si>
  <si>
    <t>35.3</t>
  </si>
  <si>
    <t>Анализ средних проб почвы и клубней картофеля на рак картофеля</t>
  </si>
  <si>
    <t>35.3.1</t>
  </si>
  <si>
    <t>почвенная проба</t>
  </si>
  <si>
    <t>35.3.2</t>
  </si>
  <si>
    <t>средняя проба клубней</t>
  </si>
  <si>
    <t>35.4</t>
  </si>
  <si>
    <t>Экспертиза на выявление бактерий и изучение их признаков</t>
  </si>
  <si>
    <t>35.4.1</t>
  </si>
  <si>
    <t>культурально-морфологическим методом с использ.окраски по Граму</t>
  </si>
  <si>
    <t>35.5</t>
  </si>
  <si>
    <t>С использование  среды  пестрого   ряда  методами</t>
  </si>
  <si>
    <t>35.5.1</t>
  </si>
  <si>
    <t>культурально-  морфологический метод</t>
  </si>
  <si>
    <t>35.5.2</t>
  </si>
  <si>
    <t>биохимический метод</t>
  </si>
  <si>
    <t>35.5.3</t>
  </si>
  <si>
    <t>серологический метод</t>
  </si>
  <si>
    <t>35.6</t>
  </si>
  <si>
    <t>Экспертиза  на  выявление  вирусов и бактерий  методами</t>
  </si>
  <si>
    <t>35.6.1</t>
  </si>
  <si>
    <t>Выявление и идентификация вирусов и бактерий ИФ (иммунофлюоресцентным), ИФА (иммуноферментным) методами</t>
  </si>
  <si>
    <t>анализ</t>
  </si>
  <si>
    <t>35.6.2</t>
  </si>
  <si>
    <t>Выявление и идентификация вирусов, бактерий, грибов, нематод, вредителей, ГМО методом ПЦР</t>
  </si>
  <si>
    <t>35.7</t>
  </si>
  <si>
    <t>Экспертиза средней пробы на выявление всех видов нематод методом</t>
  </si>
  <si>
    <t>35.7.1</t>
  </si>
  <si>
    <t>вороночный и вороночно-флотационный</t>
  </si>
  <si>
    <t>35.7.2</t>
  </si>
  <si>
    <t>с  использованием  цистовыделителя</t>
  </si>
  <si>
    <t>35.7.3</t>
  </si>
  <si>
    <t>идентификация нематод морфологическим методом</t>
  </si>
  <si>
    <t>вид</t>
  </si>
  <si>
    <t>35.7.4</t>
  </si>
  <si>
    <t>определение жизнеспособности нематод методом микроскопирования</t>
  </si>
  <si>
    <t>циста</t>
  </si>
  <si>
    <t>35.7.5</t>
  </si>
  <si>
    <t>Гельминтологическое исследование</t>
  </si>
  <si>
    <t>36</t>
  </si>
  <si>
    <t>Гербологическая экспертиза  подкарантинной  продукции</t>
  </si>
  <si>
    <t>36.1</t>
  </si>
  <si>
    <t>Экспертиза почвы (при осмотре саженцев, рассады) методами</t>
  </si>
  <si>
    <t>36.1.1</t>
  </si>
  <si>
    <t>36.1.2</t>
  </si>
  <si>
    <t>36.1.3</t>
  </si>
  <si>
    <t>насыщенные растворы</t>
  </si>
  <si>
    <t>36.2</t>
  </si>
  <si>
    <t>Экспертиза средней пробы семян на засоренность</t>
  </si>
  <si>
    <t>36.2.1</t>
  </si>
  <si>
    <t>крупносеменных  растений  до  100 г</t>
  </si>
  <si>
    <t>36.2.2</t>
  </si>
  <si>
    <t>36.2.3</t>
  </si>
  <si>
    <t>36.2.4</t>
  </si>
  <si>
    <t>среднесеменные растения</t>
  </si>
  <si>
    <t>36.2.5</t>
  </si>
  <si>
    <t>определение видового состава семян и плодов по морфологическим признакам</t>
  </si>
  <si>
    <t>36.2.6</t>
  </si>
  <si>
    <t>определение видового состава семян и плодов по внутреннему строению</t>
  </si>
  <si>
    <t>36.2.7</t>
  </si>
  <si>
    <t>исследование жизнеспособности семян и плодов сорных растений</t>
  </si>
  <si>
    <t>проращивание</t>
  </si>
  <si>
    <t>36.2.8</t>
  </si>
  <si>
    <t>определение вида вегетирующего  растения</t>
  </si>
  <si>
    <t>1 определ.</t>
  </si>
  <si>
    <t>36.2.9</t>
  </si>
  <si>
    <t>определение  вида  растения  по гербарному  образцу</t>
  </si>
  <si>
    <t>39</t>
  </si>
  <si>
    <t>Перечень услуг,оказание которых требует дополнительных затрат труда  и средств</t>
  </si>
  <si>
    <t>39.1</t>
  </si>
  <si>
    <t>39.2</t>
  </si>
  <si>
    <t>39.3</t>
  </si>
  <si>
    <t>визуальный анализ 1 экземпляра феромонных ловушек и подготовка поврежденных насекомых или их  фрагментов к  определению</t>
  </si>
  <si>
    <t>визуальный анализ 1 экземпляра пищевой приманки и подготовка поврежденных насекомых или их фрагментов к определению</t>
  </si>
  <si>
    <t>1 визуальный анализ 1 экземпляра световой ловушки и подготовка поврежденных насекомых или  их фрагментов к определению</t>
  </si>
  <si>
    <t>40</t>
  </si>
  <si>
    <t>Дополнительные услуги в области карантина растений</t>
  </si>
  <si>
    <t>40.1</t>
  </si>
  <si>
    <t>Стоимость одного часа работы специалиста в области карантина растений</t>
  </si>
  <si>
    <t>чел/час</t>
  </si>
  <si>
    <t>Коэффициенты  надбавок  за выполнение услуг по карантину растений в особых условиях</t>
  </si>
  <si>
    <t>41.1</t>
  </si>
  <si>
    <t>проведение карантинного фитосанитарного досмотра в особо сложных условиях(в отдаленных от основного рабочего места районах, а также при неблагоприятных погодных условиях).</t>
  </si>
  <si>
    <t>коэффициент</t>
  </si>
  <si>
    <t>41.2</t>
  </si>
  <si>
    <t>проведение  досмотра  протравленных  семян</t>
  </si>
  <si>
    <t>Проведение досмотра  подкарантинной лесопродукции</t>
  </si>
  <si>
    <t>41.3</t>
  </si>
  <si>
    <t>нижний склад (место,где складируется  заготовленный  лес)</t>
  </si>
  <si>
    <t>41.4</t>
  </si>
  <si>
    <t>авиатранспорт</t>
  </si>
  <si>
    <t>41.5</t>
  </si>
  <si>
    <t>накопительная  площадка  и  автотранспорт</t>
  </si>
  <si>
    <t>41.6</t>
  </si>
  <si>
    <t>железнодорожный  транспорт</t>
  </si>
  <si>
    <t>речной  и  морской  транспорт</t>
  </si>
  <si>
    <t>обеззараживание в сложных условиях (низкие температуры, дополнительная вентиляция ,подогрев продукции) или  при сложных конструк   тивных особенностях строений,или транспортных средств плохая гер метизация, сложность ввоза фумиганта ), или отдаленных основного рабочего места районах,или при неблагоприятных  погодных  условиях</t>
  </si>
  <si>
    <t xml:space="preserve">подготовка судна к фумигации на внешнем рейде, или проведение контроля за полнотой дегазации на судне, на внешнем рейде необходимость использования катера, подъем на борт оборудования на рейде </t>
  </si>
  <si>
    <t>проведение  работ  в  праздничные   и  выходные дни.</t>
  </si>
  <si>
    <t>определение  поврежденных  насекомых  и  их  фрагментов</t>
  </si>
  <si>
    <t>определение особо опасных видов,отсутствующих на территории Российской Федерации,а также поврежденных насекомых, в т.ч. по  их  фрагментам</t>
  </si>
  <si>
    <t>2,8-4,16</t>
  </si>
  <si>
    <t>определение малоизученных некарантинных видов (грибы,бактерии, фитоплазмы , вирусы,  нематоды)</t>
  </si>
  <si>
    <t>1,56-3,12</t>
  </si>
  <si>
    <t>определение  вида редко встречающихся семян,плодов и сорных  растений</t>
  </si>
  <si>
    <t xml:space="preserve"> коэффициенты  досмотра  продукции</t>
  </si>
  <si>
    <t>Внеочередное (срочное) выполнение работ</t>
  </si>
  <si>
    <t xml:space="preserve">Услуги отдела сертификации </t>
  </si>
  <si>
    <t>42.1</t>
  </si>
  <si>
    <t>Стоимость одного часа работы эксперта</t>
  </si>
  <si>
    <t>1 чел/час</t>
  </si>
  <si>
    <t>42.2</t>
  </si>
  <si>
    <t>Сертификация продукции (1-2 сертификата)</t>
  </si>
  <si>
    <t>1 сертификат</t>
  </si>
  <si>
    <t>42.3</t>
  </si>
  <si>
    <t>Сертификация продукции (3 сертификата и более)</t>
  </si>
  <si>
    <t>42.5</t>
  </si>
  <si>
    <t>Регистрация и оформление декларации о соответствии</t>
  </si>
  <si>
    <t>шт</t>
  </si>
  <si>
    <t>42.6</t>
  </si>
  <si>
    <t>Оценка воздействия на водные биоресурсы и среду их обитания</t>
  </si>
  <si>
    <t>42.7</t>
  </si>
  <si>
    <t xml:space="preserve"> Стоимость работы эксперта, производящего  отбор проб с учетом доставки к месту отбора проб  автотранспортом заказчика</t>
  </si>
  <si>
    <t>42.8</t>
  </si>
  <si>
    <t xml:space="preserve"> Стоимость работы эксперта, производящего  отбор проб с учетом доставки к месту отбора проб  автотранспортом лаборатории</t>
  </si>
  <si>
    <t xml:space="preserve"> Идентификация продукции с заключением санитарно-ветеринарной экспертизы</t>
  </si>
  <si>
    <t>Пищевая продукция</t>
  </si>
  <si>
    <t>43.1</t>
  </si>
  <si>
    <t>Толщина оболочки теста пельменей</t>
  </si>
  <si>
    <t>мм</t>
  </si>
  <si>
    <t>43.2</t>
  </si>
  <si>
    <t>Толщина теста в местах слипания пельменей</t>
  </si>
  <si>
    <t>Определение нормы веса одного пельменя</t>
  </si>
  <si>
    <t>43.4</t>
  </si>
  <si>
    <t>43.5</t>
  </si>
  <si>
    <t>Определение масовой доли воды в пельменях (фарш,тесто)</t>
  </si>
  <si>
    <t>Определение массовой доли поваренной соли в пельменях (Фарш)</t>
  </si>
  <si>
    <t>Почвы</t>
  </si>
  <si>
    <t>Предварительная подготовка проб для физико-химического анализа</t>
  </si>
  <si>
    <t>Остаточное количество пестицидов</t>
  </si>
  <si>
    <t>Нефтепродукты</t>
  </si>
  <si>
    <t>pH (кислотность)</t>
  </si>
  <si>
    <t>Подвижный фосфор</t>
  </si>
  <si>
    <t>Обменный калий</t>
  </si>
  <si>
    <t>Органическое вещество (гумус)</t>
  </si>
  <si>
    <t>Соли тяжелых металлов</t>
  </si>
  <si>
    <t>Санитарно-бактериологические исследования</t>
  </si>
  <si>
    <t xml:space="preserve">Санитарно-паразитологические исследования </t>
  </si>
  <si>
    <t>Радионуклиды</t>
  </si>
  <si>
    <t>Обменный марганец (микроэлемент марганец подвижный)</t>
  </si>
  <si>
    <t>Обменный аммоний</t>
  </si>
  <si>
    <t>Подвижный калий</t>
  </si>
  <si>
    <t>Отбор проб клинического и биологического материала у мелких домашних и непродуктивных животных</t>
  </si>
  <si>
    <t xml:space="preserve">Отбор проб кала </t>
  </si>
  <si>
    <t>Отбор проб венозной крови</t>
  </si>
  <si>
    <t>Отбор проб мочи с помощью катетера</t>
  </si>
  <si>
    <t>Взятие мазка из ушной раковины на отодекоз</t>
  </si>
  <si>
    <t>Взятие соскоба на дерматофикоз, демодекоз</t>
  </si>
  <si>
    <r>
      <t>*</t>
    </r>
    <r>
      <rPr>
        <sz val="12"/>
        <rFont val="Times New Roman"/>
        <family val="1"/>
        <charset val="204"/>
      </rPr>
      <t>Исследования партии рыб, рыбной продукции и гидробионтов</t>
    </r>
  </si>
  <si>
    <r>
      <t>*</t>
    </r>
    <r>
      <rPr>
        <sz val="12"/>
        <rFont val="Times New Roman"/>
        <family val="1"/>
        <charset val="204"/>
      </rPr>
      <t>Исследования партии рыб, рыбной продукции и гидробионтов (срочность)</t>
    </r>
  </si>
  <si>
    <t>Общие услуги</t>
  </si>
  <si>
    <t>Сахалинский филиал ФГБУ "Приморская МВЛ"</t>
  </si>
  <si>
    <t>Уссурийский филиал ФГБУ "Приморская МВЛ"</t>
  </si>
  <si>
    <t>8.8</t>
  </si>
  <si>
    <t>8.9*</t>
  </si>
  <si>
    <t>8.9с</t>
  </si>
  <si>
    <t>8.13</t>
  </si>
  <si>
    <t>11.26.1</t>
  </si>
  <si>
    <t>11.26.2</t>
  </si>
  <si>
    <t>11.26.3</t>
  </si>
  <si>
    <t>11.26.4</t>
  </si>
  <si>
    <t>12.39</t>
  </si>
  <si>
    <t>14.10</t>
  </si>
  <si>
    <t>14.10.1</t>
  </si>
  <si>
    <t>14.10.2</t>
  </si>
  <si>
    <t>14.10.3</t>
  </si>
  <si>
    <t>14.10.4</t>
  </si>
  <si>
    <t>14.10.5</t>
  </si>
  <si>
    <t>14.10.6</t>
  </si>
  <si>
    <t>18.1.1</t>
  </si>
  <si>
    <t>18.1.2</t>
  </si>
  <si>
    <t>18.1.3</t>
  </si>
  <si>
    <t>18.8</t>
  </si>
  <si>
    <t>18.9</t>
  </si>
  <si>
    <t>18.10</t>
  </si>
  <si>
    <t>18.11</t>
  </si>
  <si>
    <t>18.12</t>
  </si>
  <si>
    <t>18.13</t>
  </si>
  <si>
    <t>18.14</t>
  </si>
  <si>
    <t>18.15</t>
  </si>
  <si>
    <t>18.16</t>
  </si>
  <si>
    <t>18.17</t>
  </si>
  <si>
    <t>18.18</t>
  </si>
  <si>
    <t>18.19</t>
  </si>
  <si>
    <t>18.20</t>
  </si>
  <si>
    <t>18.21</t>
  </si>
  <si>
    <t>18.22</t>
  </si>
  <si>
    <t>18.23</t>
  </si>
  <si>
    <t>18.24</t>
  </si>
  <si>
    <t>18.25</t>
  </si>
  <si>
    <t>18.26</t>
  </si>
  <si>
    <t>20.10</t>
  </si>
  <si>
    <t>22.5</t>
  </si>
  <si>
    <t>22.6</t>
  </si>
  <si>
    <t>22.7</t>
  </si>
  <si>
    <t>22.8</t>
  </si>
  <si>
    <t>22.9</t>
  </si>
  <si>
    <t>22.10</t>
  </si>
  <si>
    <t>24.15</t>
  </si>
  <si>
    <t>24.16</t>
  </si>
  <si>
    <t>25.10</t>
  </si>
  <si>
    <t>25.11</t>
  </si>
  <si>
    <t>25.12</t>
  </si>
  <si>
    <t>25.13</t>
  </si>
  <si>
    <t>25.14</t>
  </si>
  <si>
    <t>26.6</t>
  </si>
  <si>
    <t>26.7</t>
  </si>
  <si>
    <t>26.8</t>
  </si>
  <si>
    <t>26.9</t>
  </si>
  <si>
    <t>27</t>
  </si>
  <si>
    <t>27.1</t>
  </si>
  <si>
    <t>27.2</t>
  </si>
  <si>
    <t>27.3</t>
  </si>
  <si>
    <t>27.4</t>
  </si>
  <si>
    <t>27.5</t>
  </si>
  <si>
    <t>28.1.6</t>
  </si>
  <si>
    <t>42.9</t>
  </si>
  <si>
    <t>Оформление, прием, регистрация образца</t>
  </si>
  <si>
    <t>Оформление протокола испытаний</t>
  </si>
  <si>
    <t>ФГБУ "Приморская МВЛ"</t>
  </si>
  <si>
    <t>Владивостокский филиал ФГБУ "Приморская МВЛ"</t>
  </si>
  <si>
    <t>1.5</t>
  </si>
  <si>
    <t>Микробиологические исследования воды</t>
  </si>
  <si>
    <t>Бак. исследование упакованной воды (6 показателей: ОМЧ при температуре 37°C; ОМЧ при температуре 22°C; Бактерии группы кишечной палочки; Кишечные энтерококки; Escherichia coli; Pseudomonas aeruginosa)</t>
  </si>
  <si>
    <t>Микробиологические исследования почвы</t>
  </si>
  <si>
    <t xml:space="preserve">Микробиологические исследования объектов производственной среды </t>
  </si>
  <si>
    <t>Исследование воздуха на КМАФАнМ</t>
  </si>
  <si>
    <t>Исследование воздуха на плесневые грибы</t>
  </si>
  <si>
    <t>Исследование смывов на КМАФАнМ</t>
  </si>
  <si>
    <t>Исследование смывов на бактерии рода Salmonella</t>
  </si>
  <si>
    <t>Микробиологические исследования пищевой продукции</t>
  </si>
  <si>
    <t>Исследование консервов на Clostridium botulinum и Clostridium perfringens;  Спорообразующие мезофильные аэробные и факультативно-анаэробные микроорганизмы групп B.cereus и (или) B.polymyxa</t>
  </si>
  <si>
    <t>Исследование консервов на Мезофильные клостридии (кроме C. botulinum и (или) C. perfringens)</t>
  </si>
  <si>
    <t>микробиологический (метод НВЧ, серия из 10 пробирок)</t>
  </si>
  <si>
    <t>Исследование консервов на Спорообразующие мезофильные аэробные и факультативно- анаэробные микроорганизмы группы B. Subtilis</t>
  </si>
  <si>
    <t>микробиологический (метод НВЧ при посеве трех разведений)</t>
  </si>
  <si>
    <t>Исследование консервов на Спорообразующие термофильные анаэробные, аэробные и факультативно-анаэробные микроорганизмы</t>
  </si>
  <si>
    <t>Исследование консервов на Дрожжи и плесневые грибы</t>
  </si>
  <si>
    <t>Исследование консервов на Молочнокислые микроорганизмы</t>
  </si>
  <si>
    <t>Исследование молочной продукции на состав микрофлоры</t>
  </si>
  <si>
    <t>Микробиологические исследования кормов</t>
  </si>
  <si>
    <t>Микробиологические исследования клинического материала</t>
  </si>
  <si>
    <t>Органолептические исследования</t>
  </si>
  <si>
    <t>Исследование продукции без кулинарной обработки на вкус</t>
  </si>
  <si>
    <t>Исследование продукции после тепловой обработки на вкус</t>
  </si>
  <si>
    <t>Исследование продукции без кулинарной обработки на запах</t>
  </si>
  <si>
    <t>Исследование продукции после тепловой обработки на запах</t>
  </si>
  <si>
    <t>Исследование пищевой продукции на цвет</t>
  </si>
  <si>
    <t>Исследование пищевой продукции и кормов на внешний вид</t>
  </si>
  <si>
    <t>Исследование пищевой продукции на наличие посторонних примесей</t>
  </si>
  <si>
    <t>Исследование пищевой продукции на консистенцию</t>
  </si>
  <si>
    <t>Исследование пищевой продукции на наличие плесени</t>
  </si>
  <si>
    <t>Исследование продуктов пчеловодства на признаки брожения</t>
  </si>
  <si>
    <t>Исследование рыбы, нерыбных объектов и продукции из них на паразитарную чистоту</t>
  </si>
  <si>
    <t>Радиологические исследования</t>
  </si>
  <si>
    <t>Физико-химические и органолептические исследования воды</t>
  </si>
  <si>
    <t>Прочее</t>
  </si>
  <si>
    <t>определение нитратов в свежих овощах</t>
  </si>
  <si>
    <t>Общие услуги (Уссурийск)</t>
  </si>
  <si>
    <t>Общие услуги (Уссурийский филиал)</t>
  </si>
  <si>
    <t>Общие услуги (Владивостокский филиал)</t>
  </si>
  <si>
    <t>Общие услуги (Находкинский филиал)</t>
  </si>
  <si>
    <t>19.7</t>
  </si>
  <si>
    <t>Отбор пробы</t>
  </si>
  <si>
    <t>Доставка пробы на транспорте клиента</t>
  </si>
  <si>
    <t>км</t>
  </si>
  <si>
    <t>Доставка пробы на транспорте лаборатории</t>
  </si>
  <si>
    <t>Вирус мозаики пепино "Pepino mosaic virus"</t>
  </si>
  <si>
    <t>Вирус коричневой морщинистости плодов томата "TOMATO BROWN RUGOSE FRUIT VIRUS"</t>
  </si>
  <si>
    <t>Вирус бронзовости томатов "Tomato spotted wilt virus"</t>
  </si>
  <si>
    <t xml:space="preserve">ДНК возбудителя бурой гнили картофеля (Ralstonia solanacearum) раса 3 bv.2 </t>
  </si>
  <si>
    <t>О.М. Перлик</t>
  </si>
  <si>
    <t>11.1.5</t>
  </si>
  <si>
    <t>Доращивание грибов на питательной среде</t>
  </si>
  <si>
    <t>ДНК возбудителя ржаво-бурой пятнистости сои Curtobacterium flaccumfaciens pv. Flaccumfaciens ((Hedges) Collins &amp; Jones)</t>
  </si>
  <si>
    <t>Вироид  веретеновидности  клубней  картофеля</t>
  </si>
  <si>
    <t>Т вирус картофеля (Potato Virus T)</t>
  </si>
  <si>
    <t>Андийский комовирус крабчатости картофеля</t>
  </si>
  <si>
    <t>Андийский латентный тимовирус картофеля</t>
  </si>
  <si>
    <t>Определение цинк-бацитрацина</t>
  </si>
  <si>
    <t>Определение полипептидных антибиотиков</t>
  </si>
  <si>
    <t>Определение инсектоакарициды в меде МУ А-1/032</t>
  </si>
  <si>
    <t>Определение инсектоакарицидов в продукции животного происхождения</t>
  </si>
  <si>
    <t>Определение инсектоакарицидов</t>
  </si>
  <si>
    <t xml:space="preserve">Определение инсектоакарицидов в меде </t>
  </si>
  <si>
    <t>Определение ксенобиотиков</t>
  </si>
  <si>
    <t>Определение тиреостатиков</t>
  </si>
  <si>
    <t>Определение β-адреностимуляторов</t>
  </si>
  <si>
    <t>Определение лактонов</t>
  </si>
  <si>
    <t>Определение массовой доли фруктозы, глюкозы, сахарозы, туранозы, мальтозы, трегалозы, арабинозы, раффинозы, мелецитозы, мелибиозы</t>
  </si>
  <si>
    <t xml:space="preserve">ВЭЖХ </t>
  </si>
  <si>
    <t>Определение цефалоспоринов</t>
  </si>
  <si>
    <t>Определение нестероидных противовосполительных лекарственных средств</t>
  </si>
  <si>
    <t>Определение седативных препаратов и адреноблокаторов</t>
  </si>
  <si>
    <t>Определение пестицидов в меде</t>
  </si>
  <si>
    <t>Вироид  веретеновидности  клубней  картофеля (без выделения)</t>
  </si>
  <si>
    <t xml:space="preserve">Неповирус кольцевой пятнистости табака (Tobacco ringspot nepovirus) </t>
  </si>
  <si>
    <t>Неповирус кольцевой пятнистости табака (Tobacco ringspot nepovirus) (без выделения)</t>
  </si>
  <si>
    <t xml:space="preserve">Неповирус кольцевой пятнистости томата (Tomato ringspot nepovirus) </t>
  </si>
  <si>
    <t>Неповирус кольцевой пятнистости томата (Tomato ringspot nepovirus)  (без выделения)</t>
  </si>
  <si>
    <t xml:space="preserve">ДНК возбудитель бактериального вилта кукурузы (Pantoea stewartii ssp. stewartii) </t>
  </si>
  <si>
    <t>ДНК возбудитель бактериального вилта кукурузы (Pantoea stewartii ssp. stewartii)   (без выделения)</t>
  </si>
  <si>
    <t>Вирус мозаичной карликовости кукурузы (Maize dwarf mosaic virus)</t>
  </si>
  <si>
    <t>Вирус мозаичной карликовости кукурузы (Maize dwarf mosaic virus)  (без выделения)</t>
  </si>
  <si>
    <t>ДНК возбудителя угловатой пятнистости фасоли (Pseudomonas savastanoi pv. phaseolicola) (без выделения)</t>
  </si>
  <si>
    <t>Андийский комовируса крапчатости картофеля (Andean potato mottle comovirus)</t>
  </si>
  <si>
    <t>Неповирус мозаики резухи (Аrabis mosaic nepovirus) (без выделения)</t>
  </si>
  <si>
    <t>Андийский комовируса крапчатости картофеля (Andean potato mottle comovirus) (без выделения)</t>
  </si>
  <si>
    <t>Андийский латентнй вирус картофеля (Andean potato latent tymovirus)</t>
  </si>
  <si>
    <t>Андийский латентнй вирус картофеля (Andean potato latent tymovirus) (без выделения)</t>
  </si>
  <si>
    <t>Антгельминтики в рыбной продукции</t>
  </si>
  <si>
    <t>Партия до 1500 кг</t>
  </si>
  <si>
    <t>Партия от 1 501 до 10 000 кг.</t>
  </si>
  <si>
    <t>Партия от 10 001 до 18 000 кг.</t>
  </si>
  <si>
    <t>Партия от 18 001 до 25 000 кг.</t>
  </si>
  <si>
    <t>Партия от 25 001 до 100 000 кг.</t>
  </si>
  <si>
    <t>Партия от 100 001 до 200 000 кг.</t>
  </si>
  <si>
    <t>Партия от 200 001 до 300 000 кг.</t>
  </si>
  <si>
    <t>Партия свыше 1 000 000 кг.</t>
  </si>
  <si>
    <t>Партия от 300 001 до 1 000 000 кг.</t>
  </si>
  <si>
    <t>Бак. исследование воды (3 показателя: ОМЧ, ОКБ, E.coli)</t>
  </si>
  <si>
    <t>Бак. исследование воды (4 показателя: ОМЧ, ОКБ, E.coli, СРК)</t>
  </si>
  <si>
    <t>Бак. исследование воды (4 показателя: ОМЧ, ОКБ, E.coli, энтерококки)</t>
  </si>
  <si>
    <t>Бак. исследование воды (5 показателей: ОМЧ, ОКБ, E.coli, энтерококки, колифаги)</t>
  </si>
  <si>
    <t>Бак. исследование воды (6 показателей: ОМЧ, ОКБ, E.coli, энтерококки, колифаги, СРК)</t>
  </si>
  <si>
    <t>Бак. исследование воды (4 показателя: ОМЧ, ОКБ, E.coli, колифаги)</t>
  </si>
  <si>
    <t>Бак. исследование воды (5 показателей: ОМЧ, ОКБ, E.coli, колифаги, СРК)</t>
  </si>
  <si>
    <t>Бак. исследование воды (4 показателя: ОКБ, E.coli, энтерококки, колифаги)</t>
  </si>
  <si>
    <t>Бак. исследование воды (2 показателя: ОКБ, E.coli)</t>
  </si>
  <si>
    <t>Метод мембранной фильтрации</t>
  </si>
  <si>
    <t>Бак. исследование воды (3 показателя: ОКБ, E.coli, колифаги)</t>
  </si>
  <si>
    <t>Бак. исследование воды (2 показателя: E.coli, колифаги)</t>
  </si>
  <si>
    <t>Бак. исследование воды (3 показателя: ОКБ, E.coli, энтерококки)</t>
  </si>
  <si>
    <t>Бак. исследование воды (2 показателя: E.coli, энтерококки)</t>
  </si>
  <si>
    <t>Бак. исследование воды (4 показателя: ОМЧ, ОКБ, колифаги, энтерококки)</t>
  </si>
  <si>
    <t>Бак. исследование морской воды (5 показателей: колифаги, E.coli, энтерококки, стафилококки, ОКБ)</t>
  </si>
  <si>
    <t>БГКП- бактерии группы кишечной палочки</t>
  </si>
  <si>
    <t>E.coli в пищевых продуктах</t>
  </si>
  <si>
    <t xml:space="preserve">Выявление ДНК/РНК возбудителей инфекционных заболеваний </t>
  </si>
  <si>
    <t>Болезнь Ньюкасла</t>
  </si>
  <si>
    <t>Болезнь Шмалленберга</t>
  </si>
  <si>
    <t>Вирусная диарея КРС</t>
  </si>
  <si>
    <t>Грипп типа А (грипп птиц, свиней, лошадей)</t>
  </si>
  <si>
    <t>Грипп типа А, субтипы Н5/Н7/Н9</t>
  </si>
  <si>
    <t>Коронавирус КРС</t>
  </si>
  <si>
    <t>Коронавирус SARS-CoV-2</t>
  </si>
  <si>
    <t>Лейкоз КРС</t>
  </si>
  <si>
    <t>Микоплазмоз (род Mycoplasma)</t>
  </si>
  <si>
    <t>Микоплазмоз (M. synoviae / M. gallisepticum)</t>
  </si>
  <si>
    <t>Микоплазмоз свиней (M.hyopneumoniae, M.hyorhinis)</t>
  </si>
  <si>
    <t>Нодулярный дерматит КРС</t>
  </si>
  <si>
    <t>Ротавирус типа А</t>
  </si>
  <si>
    <t>Ящур</t>
  </si>
  <si>
    <t>Выявление ГМО растительного происхождения</t>
  </si>
  <si>
    <t>ДНК ГМО растительного происхождения: промотор 35S, промотор FMV, терминатор NOS, ДНК растения</t>
  </si>
  <si>
    <t>Качественное определение ГМ сои (скрининг) промотор 35S, промотор FMV, терминатор NOS, ген pat, промотор pSsuAra, генетическая конструкция CTP2-CP4-epsps, терминатор tE9, ГМ соя линий BPS-CV127-09, DP305423, DP356043, ДНК растения)</t>
  </si>
  <si>
    <t>ДНК ГМО растительного происхождения: 
гены рat, bar и ср4 ЕPSPS</t>
  </si>
  <si>
    <t>ДНК ГМО растительного происхождения: 
ген Cry3А / ДНК картофеля</t>
  </si>
  <si>
    <t>ДНК ГМО растительного происхождения: 
ген pat, промотор pSsuAra</t>
  </si>
  <si>
    <t>ДНК ГМО растительного происхождения: 
генетическая конструкция CTP2-CP4-epsps, терминатор tE9</t>
  </si>
  <si>
    <t>ДНК гороха / Терминатор E9</t>
  </si>
  <si>
    <t>ДНК ГМО растительного происхождения:
ген nptII / ДНК растений</t>
  </si>
  <si>
    <t>Идентификация ГМ сои линии GTS 40-3-2</t>
  </si>
  <si>
    <t>Идентификация ГМ сои линии А2704-12</t>
  </si>
  <si>
    <t>Идентификация ГМ сои линии А5547-127</t>
  </si>
  <si>
    <t>Идентификация ГМ сои линии MON89788</t>
  </si>
  <si>
    <t>Идентификация ГМ сои линии BPS-CV127-9</t>
  </si>
  <si>
    <t>Идентификация ГМ сои линии MON87701</t>
  </si>
  <si>
    <t>Идентификация ГМ сои линии SYHT0H2</t>
  </si>
  <si>
    <t>Идентификация ГМ сои линии FG72</t>
  </si>
  <si>
    <t>Идентификация ГМ сои линии MON 87705</t>
  </si>
  <si>
    <t>Идентификация ГМ сои линии DP-305423</t>
  </si>
  <si>
    <t>Идентификация ГМ сои линии DP-356043</t>
  </si>
  <si>
    <t>Идентификация ГМ сои линии MON87708</t>
  </si>
  <si>
    <t>Идентификация ГМ сои линии MON87769</t>
  </si>
  <si>
    <t>Идентификация ГМ сои линии DAS-44406-6</t>
  </si>
  <si>
    <t>Идентификация ГМ кукурузы линии MON810</t>
  </si>
  <si>
    <t>Идентификация ГМ кукурузы линии NK603</t>
  </si>
  <si>
    <t>Идентификация ГМ кукурузы линии Bt11</t>
  </si>
  <si>
    <t>Идентификация ГМ кукурузы линии MON863</t>
  </si>
  <si>
    <t>Идентификация ГМ кукурузы линии MON88017</t>
  </si>
  <si>
    <t>Идентификации ГМ кукурузы линии MIR604</t>
  </si>
  <si>
    <t>Идентификация ГМ кукурузы линии GA21</t>
  </si>
  <si>
    <t>Идентификация ГМ кукурузы линии T25</t>
  </si>
  <si>
    <t>Идентификация ГМ кукурузы линии 3272</t>
  </si>
  <si>
    <t>Идентификация ГМ кукурузы линии MIR162</t>
  </si>
  <si>
    <t>Идентификация ГМ кукурузы линии 5307</t>
  </si>
  <si>
    <t>Идентификация ГМ кукурузы линии MON89034</t>
  </si>
  <si>
    <t>Идентификация ГМ кукурузы линии TС 1507</t>
  </si>
  <si>
    <t>Идентификация ГМ кукурузы линии MZHGOJG</t>
  </si>
  <si>
    <t>Идентификация ГМ кукурузы линии MZIR098</t>
  </si>
  <si>
    <t>Идентификация ГМ кукурузы линии MON87460</t>
  </si>
  <si>
    <t>Идентификация ГМ кукурузы линии Bt176</t>
  </si>
  <si>
    <t>Идентификация ГМ кукурузы линии 98140</t>
  </si>
  <si>
    <t>Идентификация ГМ кукурузы линии DAS-40278-9</t>
  </si>
  <si>
    <t>Идентификация ГМ кукурузы линии 59122</t>
  </si>
  <si>
    <t>Идентификация ГМ рапса линии GT73</t>
  </si>
  <si>
    <t>Идентификация ГМ риса линии LLRICE62</t>
  </si>
  <si>
    <t xml:space="preserve">Количественное определение ГМ сои линии GTS 40-3-2 </t>
  </si>
  <si>
    <t>Количественное определение ГМ сои линии А2704-12</t>
  </si>
  <si>
    <t>Количественное определение ГМ сои линии А5547-127</t>
  </si>
  <si>
    <t>Количественное определение ГМ сои линии BPS-CV127-9</t>
  </si>
  <si>
    <t>Количественное определение ГМ сои линии  SYHT0H2</t>
  </si>
  <si>
    <t>Количественное определение ГМ сои линии FG72</t>
  </si>
  <si>
    <t>Количественное определение ГМ кукурузы линии MON810</t>
  </si>
  <si>
    <t>Количественное определение ГМ кукурузы линии MIR 604</t>
  </si>
  <si>
    <t>Количественное определение ГМ кукурузы линии NK603</t>
  </si>
  <si>
    <t>Количественное определение ГМ кукурузы линии Bt11</t>
  </si>
  <si>
    <t>Количественное определение ГМ кукурузы линии MON863</t>
  </si>
  <si>
    <t>Количественное определение ГМ кукурузы линии MON88017</t>
  </si>
  <si>
    <t>Количественное определение ГМ кукурузы линии GA21</t>
  </si>
  <si>
    <t>Количественное определение ГМ кукурузы линии T25</t>
  </si>
  <si>
    <t>Количественное определение ГМ кукурузы линии MON89034</t>
  </si>
  <si>
    <t>Количественное определение ГМ кукурузы линии MIR162</t>
  </si>
  <si>
    <t>Количественное определение ГМ кукурузы линии 5307</t>
  </si>
  <si>
    <t>Количественное определение ГМ кукурузы линии 3272</t>
  </si>
  <si>
    <t>Количественное определение ГМ кукурузы линии TС 1507</t>
  </si>
  <si>
    <t>Качественное определение видовой принадлежнасти мясных и растительных ингридиентов</t>
  </si>
  <si>
    <t>ДНК жвачных животных (ДНК барана  / ДНК быка)</t>
  </si>
  <si>
    <t>ДНК лошади</t>
  </si>
  <si>
    <t>ДНК свиньи</t>
  </si>
  <si>
    <t>ДНК барана</t>
  </si>
  <si>
    <t xml:space="preserve">ДНК курицы / индейки </t>
  </si>
  <si>
    <t>ДНК гуся / утки</t>
  </si>
  <si>
    <t xml:space="preserve">ДНК кошки / собаки 
</t>
  </si>
  <si>
    <t>ДНК кролика</t>
  </si>
  <si>
    <t xml:space="preserve">ДНК мышей / ДНК крыс </t>
  </si>
  <si>
    <t>ДНК горбуши  /кеты / нерки</t>
  </si>
  <si>
    <t>ДНК гольца / кижуча / сёмги</t>
  </si>
  <si>
    <t>ДНК трески / пикши / минтая</t>
  </si>
  <si>
    <t>ДНК сои / кукурузы / рапса</t>
  </si>
  <si>
    <t>Выявление ДНК/РНК фитопатогенов</t>
  </si>
  <si>
    <t xml:space="preserve">ДНК возбудителя ржаво-бурой пятнистости фасоли (Curtobacterium flaccumfaciens pv. Flaccumfaciens)  </t>
  </si>
  <si>
    <t>Энтерококки в кормах</t>
  </si>
  <si>
    <t xml:space="preserve">Неспорообразующие микроорганизмы </t>
  </si>
  <si>
    <t>Спорообразующие термофильные анаэробные, аэробные и факультативно-анаэробные микроорганизмы</t>
  </si>
  <si>
    <t>Дактилогироз рыб</t>
  </si>
  <si>
    <t>Дилепидоз рыб</t>
  </si>
  <si>
    <t>Диплостомоз рыб</t>
  </si>
  <si>
    <t>Кокцидиозный энтерит</t>
  </si>
  <si>
    <t>Лигулез и диграммоз рыб</t>
  </si>
  <si>
    <t>Хлоромиксоз лососёвых рыб</t>
  </si>
  <si>
    <t>Определение внешнего вида</t>
  </si>
  <si>
    <t>Радиологическое исследование почвы</t>
  </si>
  <si>
    <r>
      <t>Определение запаха воды при 20</t>
    </r>
    <r>
      <rPr>
        <sz val="12"/>
        <rFont val="Calibri"/>
        <family val="2"/>
        <charset val="204"/>
      </rPr>
      <t>°</t>
    </r>
    <r>
      <rPr>
        <sz val="12"/>
        <rFont val="Times New Roman"/>
        <family val="1"/>
        <charset val="204"/>
      </rPr>
      <t>С</t>
    </r>
  </si>
  <si>
    <r>
      <t>Определение запаха воды при 60</t>
    </r>
    <r>
      <rPr>
        <sz val="12"/>
        <rFont val="Calibri"/>
        <family val="2"/>
        <charset val="204"/>
      </rPr>
      <t>°</t>
    </r>
    <r>
      <rPr>
        <sz val="12"/>
        <rFont val="Times New Roman"/>
        <family val="1"/>
        <charset val="204"/>
      </rPr>
      <t>С</t>
    </r>
  </si>
  <si>
    <t>капиллярный электрофорез</t>
  </si>
  <si>
    <t>Определение массовой концентрации кальция</t>
  </si>
  <si>
    <t>Определение массовой концентрации сульфат-ионов</t>
  </si>
  <si>
    <t>Определение массовой концентрации хлорид-ионов</t>
  </si>
  <si>
    <t>10.1.27</t>
  </si>
  <si>
    <t xml:space="preserve">Глюкоза </t>
  </si>
  <si>
    <t>метод сомоджи</t>
  </si>
  <si>
    <t>общие липиды</t>
  </si>
  <si>
    <t>витамин А</t>
  </si>
  <si>
    <t>витамин С</t>
  </si>
  <si>
    <t>Йод</t>
  </si>
  <si>
    <t>Железо</t>
  </si>
  <si>
    <t>Медь</t>
  </si>
  <si>
    <t xml:space="preserve">Орган инспекции </t>
  </si>
  <si>
    <t>Полная инспекция при наличия протоколов исследований (испытаний)</t>
  </si>
  <si>
    <t>1 заключение</t>
  </si>
  <si>
    <t>Выборочная инспекция при наличия протоколов исследований (испытаний)</t>
  </si>
  <si>
    <t>Полная инспекции без наличия протоколов исследований (испытаний) с отбором проб</t>
  </si>
  <si>
    <t>Выборочная  инспекции без наличия протоколов исследований (испытаний) с отбором проб</t>
  </si>
  <si>
    <t>Полная инспекция без наличия протоколов исследований (испытаний) без отбора проб</t>
  </si>
  <si>
    <t>Выборочная инспекция без наличия протоколов исследований (испытаний) без отбора проб</t>
  </si>
  <si>
    <t>Оформление заключения о карантинном фитосанитарном состоянии подкарантинной продукции</t>
  </si>
  <si>
    <t>Коэффициент</t>
  </si>
  <si>
    <t>Гельминтологическая экспертиза образцов (проб) подкарантинных материалов: метод Бермана</t>
  </si>
  <si>
    <t>35.7.6</t>
  </si>
  <si>
    <t xml:space="preserve"> Афлатоксин В1 (без учета пробоподготовки)</t>
  </si>
  <si>
    <t xml:space="preserve">  Афлатоксин В2 (без учета пробоподготовки)</t>
  </si>
  <si>
    <t xml:space="preserve"> Афлатоксин G1 (без учета пробоподготовки)</t>
  </si>
  <si>
    <t xml:space="preserve"> Афлатоксин G2 (без учета пробоподготовки)</t>
  </si>
  <si>
    <t xml:space="preserve"> Дезоксиниваленол (без учета пробоподготовки)</t>
  </si>
  <si>
    <t xml:space="preserve"> Зеараленон (без учета пробоподготовки)</t>
  </si>
  <si>
    <t xml:space="preserve"> Охратоксин А (без учета пробоподготовки)</t>
  </si>
  <si>
    <t xml:space="preserve"> Патулин (без учета пробоподготовки)</t>
  </si>
  <si>
    <t xml:space="preserve"> Т-2 токсин (без учета пробоподготовки)</t>
  </si>
  <si>
    <t xml:space="preserve"> Фуманизин В1 (без учета пробоподготовки)</t>
  </si>
  <si>
    <t xml:space="preserve"> Фуманизин В2 (без учета пробоподготовки)</t>
  </si>
  <si>
    <t>ВЭЖХ МС/МС</t>
  </si>
  <si>
    <t xml:space="preserve">11.1.6 </t>
  </si>
  <si>
    <t>Метод смыва спор центрифугирования и микроскопирования</t>
  </si>
  <si>
    <t>ВЭЖХ-МС</t>
  </si>
  <si>
    <t>Установление карантинного фитосанитарного состояния лесоматериалов партии:</t>
  </si>
  <si>
    <t>до 5 м3</t>
  </si>
  <si>
    <t>Энтомологическим, микологическим, гельминтологический</t>
  </si>
  <si>
    <t>до 10 м3</t>
  </si>
  <si>
    <t>до 30 м3</t>
  </si>
  <si>
    <t>до 50 м3</t>
  </si>
  <si>
    <t>до 100 м3</t>
  </si>
  <si>
    <t>от 101 м3 до 150 м3</t>
  </si>
  <si>
    <t>от 151 м3 до 500 м3</t>
  </si>
  <si>
    <t>от 501 м3 до 1000 м3</t>
  </si>
  <si>
    <t>14.9</t>
  </si>
  <si>
    <t>от 1001 м3 до 2000 м3</t>
  </si>
  <si>
    <t>от 2001 м3 до 3000 м3</t>
  </si>
  <si>
    <t>14.11</t>
  </si>
  <si>
    <t>от 3001 м3 до4000 м3</t>
  </si>
  <si>
    <t>14.12</t>
  </si>
  <si>
    <t>от 4001 м3 до 5000 м3</t>
  </si>
  <si>
    <t>14.13</t>
  </si>
  <si>
    <t>от 5001 м3 до 6000 м3</t>
  </si>
  <si>
    <t>14.14</t>
  </si>
  <si>
    <t>от 6001 м3 до 7000 м3</t>
  </si>
  <si>
    <t>14.15</t>
  </si>
  <si>
    <t>от 7001 м3 до 8000 м3</t>
  </si>
  <si>
    <t>14.16</t>
  </si>
  <si>
    <t>от 8001 м3 до 9000 м3</t>
  </si>
  <si>
    <t>14.17</t>
  </si>
  <si>
    <t>от 9001 м3 до 10000 м3</t>
  </si>
  <si>
    <t>14.18</t>
  </si>
  <si>
    <t>от 10001 м3 до 15000 м3</t>
  </si>
  <si>
    <t>14.19</t>
  </si>
  <si>
    <t>от 15001 м3 до 20000 м3</t>
  </si>
  <si>
    <t>14.20</t>
  </si>
  <si>
    <t>от 20001 м3 до 25000 м3</t>
  </si>
  <si>
    <t>14.21</t>
  </si>
  <si>
    <t>от 25001 м3 до 30000 м3</t>
  </si>
  <si>
    <t>вскрытие животных массой от 2 кг</t>
  </si>
  <si>
    <t>вскрытие мелких животных массой до 2 кг</t>
  </si>
  <si>
    <t>патогистологическое исследование (рутинная окраска гематоксилин-эозином)</t>
  </si>
  <si>
    <t>Антитела к вирусу ящура штамм А</t>
  </si>
  <si>
    <t>Антитела к вирусу ящура штамм О</t>
  </si>
  <si>
    <t>Антитела к вирусу ящура штамм Азия-1</t>
  </si>
  <si>
    <t>Антитела к вирусу Шмалленберга</t>
  </si>
  <si>
    <t>Антитела к неструктурным белкам вируса ящура</t>
  </si>
  <si>
    <t>Антитела к Mycoplasma gallisepticum</t>
  </si>
  <si>
    <t>Антитела к вирусной диарее КРС</t>
  </si>
  <si>
    <t>Антитела  против каприпоксвирусов</t>
  </si>
  <si>
    <t>Сакситоксин (гидрофильная группа)</t>
  </si>
  <si>
    <t>Трифенилметановые красители (рыба, молюски)</t>
  </si>
  <si>
    <t xml:space="preserve">Исследование мяса на  нитрофураны АОЗ, АМОЗ, АГД, СЕМ </t>
  </si>
  <si>
    <t>Титрируемая кислотность (в масле)</t>
  </si>
  <si>
    <t>Определение антипротозойных препаратов в пищевой продукции (МУ А-1/061)</t>
  </si>
  <si>
    <t xml:space="preserve">Определение микотоксинов с помощью высокоэффективной жидкостной хроматографии с масс-спектрометрическим детектированием. (Пробоподготовка) </t>
  </si>
  <si>
    <t>Определение остатков пестицидов с применением газовой  хроматографии с масс-спектрометрическим детектированием (ГХ-МС) в пищевой продукции, зерне, кормах растительного происхождения. (пробоподготовка)</t>
  </si>
  <si>
    <t>Азоксистробин</t>
  </si>
  <si>
    <t>Алдикарб</t>
  </si>
  <si>
    <t>Альдрин</t>
  </si>
  <si>
    <t xml:space="preserve">Альфа-ГХЦГ </t>
  </si>
  <si>
    <t>Бета-ГХЦГ</t>
  </si>
  <si>
    <t>Гамма-ГХЦГ/линдан</t>
  </si>
  <si>
    <t>Альфа-Циперметрин</t>
  </si>
  <si>
    <t>Бета-Эндосульфан</t>
  </si>
  <si>
    <t>Ацетамиприд</t>
  </si>
  <si>
    <t>Ацетохлор</t>
  </si>
  <si>
    <t>Альфа-Эндосульфан</t>
  </si>
  <si>
    <t>Атразин</t>
  </si>
  <si>
    <t>Бифентрин</t>
  </si>
  <si>
    <t>Боскалид</t>
  </si>
  <si>
    <t>Бупрофезин</t>
  </si>
  <si>
    <t>Гексаконазол</t>
  </si>
  <si>
    <t>Дельтаметрин</t>
  </si>
  <si>
    <t>Диазинон</t>
  </si>
  <si>
    <t>Диметоат</t>
  </si>
  <si>
    <t>Дихлорфос</t>
  </si>
  <si>
    <t>Имазалил</t>
  </si>
  <si>
    <t>Индоксакарб</t>
  </si>
  <si>
    <t>Карбофуран</t>
  </si>
  <si>
    <t>Квизалофоп-П-этил</t>
  </si>
  <si>
    <t>Квиналфос</t>
  </si>
  <si>
    <t xml:space="preserve">Квиноксифен </t>
  </si>
  <si>
    <t>Кломазон</t>
  </si>
  <si>
    <t>Крезонксим-метил</t>
  </si>
  <si>
    <t>Изофенфос-метил</t>
  </si>
  <si>
    <t>Дихлофлуанид</t>
  </si>
  <si>
    <t>Диниконазол</t>
  </si>
  <si>
    <t>Гексахлорбензол</t>
  </si>
  <si>
    <t>Гептахлор</t>
  </si>
  <si>
    <t xml:space="preserve">4,4 ДДД </t>
  </si>
  <si>
    <t xml:space="preserve">4,4 ДДТ </t>
  </si>
  <si>
    <t xml:space="preserve">4,4 ДДЭ  </t>
  </si>
  <si>
    <t>Карбарил</t>
  </si>
  <si>
    <t xml:space="preserve">Карбоксин </t>
  </si>
  <si>
    <t>Квинтозен (ПХБНБ)</t>
  </si>
  <si>
    <t>Клодинафоп-пропаргил</t>
  </si>
  <si>
    <t>Лямбда-цигалотрин</t>
  </si>
  <si>
    <t>Металаксил</t>
  </si>
  <si>
    <t>Метамидофос</t>
  </si>
  <si>
    <t>Метидатион</t>
  </si>
  <si>
    <t>Пропиконазол</t>
  </si>
  <si>
    <t>Пропоксур</t>
  </si>
  <si>
    <t>Профенофос</t>
  </si>
  <si>
    <t>Процимидон</t>
  </si>
  <si>
    <t>Симазин</t>
  </si>
  <si>
    <t>Спироксамин</t>
  </si>
  <si>
    <t>Тебуконазол</t>
  </si>
  <si>
    <t>Тербутрин</t>
  </si>
  <si>
    <t>Тетрадифон</t>
  </si>
  <si>
    <t>Тетраконазол</t>
  </si>
  <si>
    <t>Тефлутрин</t>
  </si>
  <si>
    <t>Тиабендазол</t>
  </si>
  <si>
    <t>Тиаметоксам</t>
  </si>
  <si>
    <t>Толилфлуанид</t>
  </si>
  <si>
    <t>Тралкоксидим</t>
  </si>
  <si>
    <t>Триазофос</t>
  </si>
  <si>
    <t>Тритиконазол</t>
  </si>
  <si>
    <t>Трифлоксистробин</t>
  </si>
  <si>
    <t>Трифлумизол</t>
  </si>
  <si>
    <t>Трифлуралин</t>
  </si>
  <si>
    <t>Трициклазол</t>
  </si>
  <si>
    <t>Фамоксадон</t>
  </si>
  <si>
    <t>Феназаквин</t>
  </si>
  <si>
    <t>Фенаримол</t>
  </si>
  <si>
    <t>Фенвалерат</t>
  </si>
  <si>
    <t>Фенпропатрин</t>
  </si>
  <si>
    <t>Фенпропидин</t>
  </si>
  <si>
    <t>Фенпропиморф</t>
  </si>
  <si>
    <t>Фипронил</t>
  </si>
  <si>
    <t>Флувалинат / Тау-Флувалинат</t>
  </si>
  <si>
    <t>Флуквинконазол</t>
  </si>
  <si>
    <t>Флусилазол</t>
  </si>
  <si>
    <t>Флутоланил</t>
  </si>
  <si>
    <t>Флутриафол</t>
  </si>
  <si>
    <t>Фозалон</t>
  </si>
  <si>
    <t>Фолпет</t>
  </si>
  <si>
    <t>Фосмет</t>
  </si>
  <si>
    <t>Хлордан</t>
  </si>
  <si>
    <t>Хлороталонил</t>
  </si>
  <si>
    <t>Хлорпирифос</t>
  </si>
  <si>
    <t>Хлорпирифос-метил</t>
  </si>
  <si>
    <t>Хлорпрофам</t>
  </si>
  <si>
    <t>Хлортал-диметил</t>
  </si>
  <si>
    <t>Хлорфенапир</t>
  </si>
  <si>
    <t>Хлорфенвинфос</t>
  </si>
  <si>
    <t>Циперметрин</t>
  </si>
  <si>
    <t>Ципродинил</t>
  </si>
  <si>
    <t>Ципроконазол</t>
  </si>
  <si>
    <t>Цифлутрин</t>
  </si>
  <si>
    <t>Эндрин</t>
  </si>
  <si>
    <t>Эпоксиконазол</t>
  </si>
  <si>
    <t>Эсфенвалерат</t>
  </si>
  <si>
    <t>Этопрофос</t>
  </si>
  <si>
    <t>Этофенпрокс</t>
  </si>
  <si>
    <t>Этридиазол</t>
  </si>
  <si>
    <t>Эндосульфан</t>
  </si>
  <si>
    <t>Линурон</t>
  </si>
  <si>
    <t>Малатион</t>
  </si>
  <si>
    <t>Метиокарб</t>
  </si>
  <si>
    <t xml:space="preserve">Метолахлор (с-метолахлор) </t>
  </si>
  <si>
    <t xml:space="preserve">Метрибузин </t>
  </si>
  <si>
    <t>Монокротофос</t>
  </si>
  <si>
    <t>Оксадиксил</t>
  </si>
  <si>
    <t>Пропаргит</t>
  </si>
  <si>
    <t>Пропазин</t>
  </si>
  <si>
    <t>Прометрин</t>
  </si>
  <si>
    <t>Пирипроксифен</t>
  </si>
  <si>
    <t>Пиримифос-метил</t>
  </si>
  <si>
    <t>Пиримикарб</t>
  </si>
  <si>
    <t>Пириметанил</t>
  </si>
  <si>
    <t>Пиперонилбутоксид/ Пиперонилбутоксид</t>
  </si>
  <si>
    <t>Пиридабен</t>
  </si>
  <si>
    <t>Перметрин</t>
  </si>
  <si>
    <t>Пенконазол</t>
  </si>
  <si>
    <t>Пендиметалин</t>
  </si>
  <si>
    <t>Ометоат</t>
  </si>
  <si>
    <t>Паратион</t>
  </si>
  <si>
    <t>Паратион-метил</t>
  </si>
  <si>
    <t>Определение остатков пестицидов с применением  жидкостной хроматографии с тандемной масс-спектрометрией (ЖХ-МС/МС)  в пищевой продукции, зерне, кормах растительного происхождения. (пробоподготовка)</t>
  </si>
  <si>
    <t>Ацефат</t>
  </si>
  <si>
    <t>Бентазон</t>
  </si>
  <si>
    <t>Бромоксинил</t>
  </si>
  <si>
    <t>Галаксифоп -П</t>
  </si>
  <si>
    <t>Деметон-с-метил сульфон</t>
  </si>
  <si>
    <t xml:space="preserve">Диметоат </t>
  </si>
  <si>
    <t>Диурон</t>
  </si>
  <si>
    <t>Дифлубензурон</t>
  </si>
  <si>
    <t>Дихлопроп-Р</t>
  </si>
  <si>
    <t>Имидаклоприд</t>
  </si>
  <si>
    <t xml:space="preserve">Карбендазим </t>
  </si>
  <si>
    <t>Квиноксифен</t>
  </si>
  <si>
    <t>Клотианидин</t>
  </si>
  <si>
    <t>Метомил</t>
  </si>
  <si>
    <t>Оксамил</t>
  </si>
  <si>
    <t>Пиметрозин</t>
  </si>
  <si>
    <t>Пираклостробин</t>
  </si>
  <si>
    <t xml:space="preserve">Прометрин </t>
  </si>
  <si>
    <t xml:space="preserve">Пропазин </t>
  </si>
  <si>
    <t xml:space="preserve">Симазин </t>
  </si>
  <si>
    <t>Тиаклоприд</t>
  </si>
  <si>
    <t>Триадименол</t>
  </si>
  <si>
    <t>Трифлумурон</t>
  </si>
  <si>
    <t>Фенитротион</t>
  </si>
  <si>
    <t>Флоникамид</t>
  </si>
  <si>
    <t>Флуазифоп</t>
  </si>
  <si>
    <t>Флуазифоп-Р</t>
  </si>
  <si>
    <t>Флудиоксонил</t>
  </si>
  <si>
    <t>Флуфеноксурон</t>
  </si>
  <si>
    <t>Фоксим</t>
  </si>
  <si>
    <t>Определение массовой доли  азота (суммарная массовая доля азота), содержащегося  в сложных удобрениях и селитрах в аммонийной и нитратной формах (метод Деварда) ГОСТ 30181.1</t>
  </si>
  <si>
    <t>Определение общего азота в органических удобрениях ГОСТ 26715</t>
  </si>
  <si>
    <t>Определение общего фосфора в органических удобрениях ГОСТ 26717</t>
  </si>
  <si>
    <t>Определение влаги  в органических удобрениях ГОСТ 26713</t>
  </si>
  <si>
    <t>Определение мышьяка (кислоторастворимая форма)</t>
  </si>
  <si>
    <t>Определение  марганца</t>
  </si>
  <si>
    <t>Определение  меди</t>
  </si>
  <si>
    <t>Определение  цинка</t>
  </si>
  <si>
    <t>аргенометрический</t>
  </si>
  <si>
    <t>Бактериологическое исследовании воды нецентрализованных систем водоснабжения</t>
  </si>
  <si>
    <t>Бактериологическое исследовании воды централизованных систем водоснабжения</t>
  </si>
  <si>
    <t>Псевдомоноз (пат.материал)</t>
  </si>
  <si>
    <t>Смывы на листерии (L.monocytogenes)</t>
  </si>
  <si>
    <t>Микробиологические исследования спермы с/х животных</t>
  </si>
  <si>
    <t>Анаэробы в кормах</t>
  </si>
  <si>
    <t>ОКБ, в т.ч. E.coli в почве</t>
  </si>
  <si>
    <t>Энтерококки (фекальные) в почве</t>
  </si>
  <si>
    <t>Протей в кормах</t>
  </si>
  <si>
    <t>Пастерелла в кормах</t>
  </si>
  <si>
    <t>Ботулинический токсин в кормах</t>
  </si>
  <si>
    <t>микологический, микроскопический</t>
  </si>
  <si>
    <t>микологический, микроскопический, биологический</t>
  </si>
  <si>
    <t>Определение остаточного содержания хиноксалинов (карбодокс, алаквиндокс и их метаболиты)</t>
  </si>
  <si>
    <t>Клостридиоз (пат.материал)</t>
  </si>
  <si>
    <t>Определение цефтиофура</t>
  </si>
  <si>
    <t>Определение наличия земли и посторонних примесей.</t>
  </si>
  <si>
    <t>Наличие клубней других ботанических сортов.</t>
  </si>
  <si>
    <t xml:space="preserve">Наличие клубней с признаками "удушья", подмороженных, с ожогами, уродливых, с израстаниями и легко обламывающимися наростами, разрезанных, раздавленных, с ободранной кожурой (более 1/4 поверхности клубня). </t>
  </si>
  <si>
    <t>Наличие клубей с механическими повреждениями глубиной более 5 мм и длиной более 10 мм (порезы, вырывы, трещины, вмятины, тканей клубней)</t>
  </si>
  <si>
    <t>Наличие клубней с повреждениями сельскохозяйственными вредителями без повреждения глазков (проволочником - более трех ходов, грызунами, хрущами и совками)</t>
  </si>
  <si>
    <t>Наличие клубней пораженных паршой (обыкновенной и сетчатой)</t>
  </si>
  <si>
    <t>Наличие клубней пораженных сухой гнилью</t>
  </si>
  <si>
    <t>Наличие клубней пораженных кольцевой гнилью</t>
  </si>
  <si>
    <t>Наличие клубней не отвечающих по размеру</t>
  </si>
  <si>
    <t>Наличие клубней пораженных стеблевой нематодой</t>
  </si>
  <si>
    <t>Наличие клубней пораженных ризоктониозом</t>
  </si>
  <si>
    <t>Наличие сморщенных клубней, в т.ч. вследствие развития парши серебристой</t>
  </si>
  <si>
    <t>Мокрая гниль (если она не вызвана Synchytrium e, Clavibacter m, Ralstonia s</t>
  </si>
  <si>
    <t>Описторхоз</t>
  </si>
  <si>
    <t>Бак. исследование воды (5 показателей: ОМЧ, ОКБ, E.coli, энтерококки, СРК)</t>
  </si>
  <si>
    <t>Исследование воды на E. сoli</t>
  </si>
  <si>
    <t>Исследование воды на термотолерантные колиформные бактерии (ТКБ)</t>
  </si>
  <si>
    <t>Определение патогенных энтеробактерий в почве</t>
  </si>
  <si>
    <t>Определение энтерококков (фекальных) в почве</t>
  </si>
  <si>
    <t>Определение общих (обобщенных) колиформных бактерий, в том числе Escherichia coli, бактерий группы кишечных палочек (БГКП) в почве</t>
  </si>
  <si>
    <t>Контроль работы стерилизаторов (5 тестов)</t>
  </si>
  <si>
    <t>Отбор проб воздуха</t>
  </si>
  <si>
    <t>Определение кальция в воде</t>
  </si>
  <si>
    <t>Определение магния в воде</t>
  </si>
  <si>
    <t>расчетный</t>
  </si>
  <si>
    <t>БПК полное в воде</t>
  </si>
  <si>
    <t>Определение растворимых сухих веществ</t>
  </si>
  <si>
    <t>Определение доброкачественного ядра</t>
  </si>
  <si>
    <t>Определение развариаемости</t>
  </si>
  <si>
    <t>Определение сухого вещества, перешедшего в варочную воду, состояния изделий после варки и сохранности формы</t>
  </si>
  <si>
    <t>Выявление зерна кукурузы, загрязненного афлатоксинами, по наличию желто-зеленой флуорисценции</t>
  </si>
  <si>
    <t xml:space="preserve">Определение натуры зерна </t>
  </si>
  <si>
    <t>Определение оптической плотности</t>
  </si>
  <si>
    <t>Определение удельной активности стронция - 90</t>
  </si>
  <si>
    <t>Определение удельной активности гамма-излучающих радионуклиидов (цезия - 137, цезия-134, йода-131 и ЕРН)</t>
  </si>
  <si>
    <t>Определение удельной суммарной бета-активности в воде</t>
  </si>
  <si>
    <t>Определение удельной суммарной альфа-активности в воде</t>
  </si>
  <si>
    <t>Определение бактерий группы кишечных палочек (БГКП)</t>
  </si>
  <si>
    <t>Определение бактерий группы кишечных палочек (БГКП) в пищевой продукции</t>
  </si>
  <si>
    <t>Определение бактерий группы кишечных палочек (БГКП) в яичной продукции</t>
  </si>
  <si>
    <t>Определение бактерий группы кишечных палочек (БГКП) в молоке и молочной продукции</t>
  </si>
  <si>
    <t>Определение парагемолитического вибриона (Vibrio parahaemolyticus)</t>
  </si>
  <si>
    <t>Определение бактерий рода Salmonela классическим методом</t>
  </si>
  <si>
    <t>Определение бактерий рода Salmonela экспресс-методом</t>
  </si>
  <si>
    <t>Определение бактерий Listeria monocytogenes классическим методом</t>
  </si>
  <si>
    <t>Определение бактерий Listeria monocytogenes экспресс-методом</t>
  </si>
  <si>
    <t>Определение Staphylococcus aureus и коагулазоположительных стафилококков</t>
  </si>
  <si>
    <t>23.5</t>
  </si>
  <si>
    <t>23.6</t>
  </si>
  <si>
    <t>23.7</t>
  </si>
  <si>
    <t>23.8</t>
  </si>
  <si>
    <t>23.9</t>
  </si>
  <si>
    <t>23.10</t>
  </si>
  <si>
    <t>23.11</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</si>
  <si>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</si>
  <si>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</si>
  <si>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</si>
  <si>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</si>
  <si>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</si>
  <si>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</si>
  <si>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</si>
  <si>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</si>
  <si>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</si>
  <si>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</si>
  <si>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</si>
  <si>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</si>
  <si>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</si>
  <si>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</si>
  <si>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</si>
  <si>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</si>
  <si>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</si>
  <si>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</si>
  <si>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</si>
  <si>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</si>
  <si>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</si>
  <si>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</si>
  <si>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</si>
  <si>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</si>
  <si>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</si>
  <si>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</si>
  <si>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</si>
  <si>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</si>
  <si>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</si>
  <si>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</si>
  <si>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</si>
  <si>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</si>
  <si>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</si>
  <si>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</si>
  <si>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</si>
  <si>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</si>
  <si>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</si>
  <si>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</si>
  <si>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</si>
  <si>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</si>
  <si>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</si>
  <si>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</si>
  <si>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</si>
  <si>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</si>
  <si>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</si>
  <si>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</si>
  <si>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</si>
  <si>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</si>
  <si>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</si>
  <si>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</si>
  <si>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</si>
  <si>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</si>
  <si>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</si>
  <si>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</si>
  <si>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</si>
  <si>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</si>
  <si>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</si>
  <si>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</si>
  <si>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</si>
  <si>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</si>
  <si>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</si>
  <si>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</si>
  <si>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</si>
  <si>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</si>
  <si>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</si>
  <si>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</si>
  <si>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</si>
  <si>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</si>
  <si>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</si>
  <si>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</si>
  <si>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</si>
  <si>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</si>
  <si>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</si>
  <si>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</si>
  <si>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</si>
  <si>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</si>
  <si>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</si>
  <si>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</si>
  <si>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</si>
  <si>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</si>
  <si>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</si>
  <si>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</si>
  <si>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</si>
  <si>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24.100</t>
  </si>
  <si>
    <t>24.101</t>
  </si>
  <si>
    <t>24.102</t>
  </si>
  <si>
    <t>24.103</t>
  </si>
  <si>
    <t>24.104</t>
  </si>
  <si>
    <t>24.105</t>
  </si>
  <si>
    <t>24.106</t>
  </si>
  <si>
    <t>24.107</t>
  </si>
  <si>
    <t>24.108</t>
  </si>
  <si>
    <t>24.109</t>
  </si>
  <si>
    <t>24.110</t>
  </si>
  <si>
    <t>24.111</t>
  </si>
  <si>
    <t>24.112</t>
  </si>
  <si>
    <t>24.113</t>
  </si>
  <si>
    <t>24.114</t>
  </si>
  <si>
    <t>24.115</t>
  </si>
  <si>
    <t>24.116</t>
  </si>
  <si>
    <t>24.117</t>
  </si>
  <si>
    <t>24.118</t>
  </si>
  <si>
    <t>24.119</t>
  </si>
  <si>
    <t>24.120</t>
  </si>
  <si>
    <t>24.121</t>
  </si>
  <si>
    <t>24.122</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</si>
  <si>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</si>
  <si>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</si>
  <si>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</si>
  <si>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</si>
  <si>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</si>
  <si>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</si>
  <si>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</si>
  <si>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</si>
  <si>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</si>
  <si>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</si>
  <si>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</si>
  <si>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</si>
  <si>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</si>
  <si>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</si>
  <si>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</si>
  <si>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</si>
  <si>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</si>
  <si>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</si>
  <si>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</si>
  <si>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</si>
  <si>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</si>
  <si>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</si>
  <si>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</si>
  <si>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</si>
  <si>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</si>
  <si>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</si>
  <si>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</si>
  <si>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</si>
  <si>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</si>
  <si>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</si>
  <si>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</si>
  <si>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</si>
  <si>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</si>
  <si>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</si>
  <si>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</si>
  <si>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</si>
  <si>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</si>
  <si>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</si>
  <si>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</si>
  <si>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</si>
  <si>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</si>
  <si>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</si>
  <si>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</si>
  <si>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</si>
  <si>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</si>
  <si>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</si>
  <si>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</si>
  <si>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</si>
  <si>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</si>
  <si>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</si>
  <si>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</si>
  <si>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Бак. исследование воды (3 показателя: ОМЧ, ОКБ, энтерококки)</t>
  </si>
  <si>
    <t>Определение хлорорганичесих пестицидов в растительных маслах ГОСТ 32122</t>
  </si>
  <si>
    <t>Определение хлорорганичесих пестицидов в воде ГОСТ 31858</t>
  </si>
  <si>
    <t>41</t>
  </si>
  <si>
    <t>41.7</t>
  </si>
  <si>
    <t>41.8</t>
  </si>
  <si>
    <t>41.9</t>
  </si>
  <si>
    <t>41.10</t>
  </si>
  <si>
    <t>41.11</t>
  </si>
  <si>
    <t>41.12</t>
  </si>
  <si>
    <t>41.13</t>
  </si>
  <si>
    <t>41.14</t>
  </si>
  <si>
    <t>41.15</t>
  </si>
  <si>
    <t>41.16*</t>
  </si>
  <si>
    <t>42</t>
  </si>
  <si>
    <t xml:space="preserve">43.3 </t>
  </si>
  <si>
    <t>43.6</t>
  </si>
  <si>
    <t>44.1</t>
  </si>
  <si>
    <t>44.2</t>
  </si>
  <si>
    <t>44.3</t>
  </si>
  <si>
    <t>44.4</t>
  </si>
  <si>
    <t>44.5</t>
  </si>
  <si>
    <t>44.6</t>
  </si>
  <si>
    <t>44.7</t>
  </si>
  <si>
    <t>44.8</t>
  </si>
  <si>
    <t>44.9</t>
  </si>
  <si>
    <t>44.10</t>
  </si>
  <si>
    <t>44.11</t>
  </si>
  <si>
    <t>44.12</t>
  </si>
  <si>
    <t>44.13</t>
  </si>
  <si>
    <t>44.14</t>
  </si>
  <si>
    <t>44.15</t>
  </si>
  <si>
    <t>45.1</t>
  </si>
  <si>
    <t>45.2</t>
  </si>
  <si>
    <t>45.3</t>
  </si>
  <si>
    <t>45.4</t>
  </si>
  <si>
    <t>45.5</t>
  </si>
  <si>
    <t>Массовая доля (концентрации) действующего вещества в сухих и жидких препаративных формах пестицидов</t>
  </si>
  <si>
    <t>Альфа-циперметрин</t>
  </si>
  <si>
    <t>Ацифлуорфен</t>
  </si>
  <si>
    <t>Битертанол</t>
  </si>
  <si>
    <t>Гимексазол</t>
  </si>
  <si>
    <t>Глифосат</t>
  </si>
  <si>
    <t>Дикват дибромид</t>
  </si>
  <si>
    <t>Диметенамид-П</t>
  </si>
  <si>
    <t>Дихлорфос (дихлорвос)</t>
  </si>
  <si>
    <t>Изопротиолан</t>
  </si>
  <si>
    <t>Имазаквин</t>
  </si>
  <si>
    <t>Имазалии</t>
  </si>
  <si>
    <t>Карбендазим</t>
  </si>
  <si>
    <t>Квинклорак</t>
  </si>
  <si>
    <t>Манкоцеб</t>
  </si>
  <si>
    <t>Мефенпир-диэтил</t>
  </si>
  <si>
    <t>Миклобутанил</t>
  </si>
  <si>
    <t>Оксифлуорфен</t>
  </si>
  <si>
    <t>Паклобутразол</t>
  </si>
  <si>
    <t>Пиперонил-бутоксид</t>
  </si>
  <si>
    <t>Спиромезифен</t>
  </si>
  <si>
    <t>Тау-флювалинат</t>
  </si>
  <si>
    <t>Тербутилазин</t>
  </si>
  <si>
    <t>Турбутрин</t>
  </si>
  <si>
    <t>Триадимефон</t>
  </si>
  <si>
    <t>Фентион</t>
  </si>
  <si>
    <t>Флорасулам</t>
  </si>
  <si>
    <t>Флуазифоп-П-бутил</t>
  </si>
  <si>
    <t>Флуметсулам</t>
  </si>
  <si>
    <t>Фомесафен</t>
  </si>
  <si>
    <t>Эмамектин бензоат</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</si>
  <si>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</si>
  <si>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</si>
  <si>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</si>
  <si>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</si>
  <si>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</si>
  <si>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</si>
  <si>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</si>
  <si>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</si>
  <si>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</si>
  <si>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</si>
  <si>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</si>
  <si>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</si>
  <si>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</si>
  <si>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</si>
  <si>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</si>
  <si>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</si>
  <si>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</si>
  <si>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</si>
  <si>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</si>
  <si>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</si>
  <si>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</si>
  <si>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</si>
  <si>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</si>
  <si>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</si>
  <si>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</si>
  <si>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</si>
  <si>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</si>
  <si>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</si>
  <si>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</si>
  <si>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</si>
  <si>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</si>
  <si>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</si>
  <si>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</si>
  <si>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</si>
  <si>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</si>
  <si>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</si>
  <si>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</si>
  <si>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</si>
  <si>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</si>
  <si>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</si>
  <si>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</si>
  <si>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</si>
  <si>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</si>
  <si>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</si>
  <si>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</si>
  <si>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</si>
  <si>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</si>
  <si>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</si>
  <si>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</si>
  <si>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</si>
  <si>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</si>
  <si>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</si>
  <si>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</si>
  <si>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</si>
  <si>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</si>
  <si>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</si>
  <si>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</si>
  <si>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</si>
  <si>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</si>
  <si>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</si>
  <si>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</si>
  <si>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</si>
  <si>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</si>
  <si>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</si>
  <si>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Применение знака Договоренности о взаимном признании Международной организации по аккредитации лабораторий (ILAC MRA) в Протоколе испытаний</t>
  </si>
  <si>
    <t>7.1.1</t>
  </si>
  <si>
    <t>7.1.2</t>
  </si>
  <si>
    <t>7.1.3</t>
  </si>
  <si>
    <t>7.1.4</t>
  </si>
  <si>
    <t>7.1.5</t>
  </si>
  <si>
    <t>7.1.6</t>
  </si>
  <si>
    <t>7.1.7</t>
  </si>
  <si>
    <t>7.1.8</t>
  </si>
  <si>
    <t>7.1.9</t>
  </si>
  <si>
    <t>7.2.1</t>
  </si>
  <si>
    <t>7.2.2</t>
  </si>
  <si>
    <t>7.3.1</t>
  </si>
  <si>
    <t>7.3.1.1</t>
  </si>
  <si>
    <t>7.3.1.2</t>
  </si>
  <si>
    <t>7.3.2</t>
  </si>
  <si>
    <t>7.3.2.1</t>
  </si>
  <si>
    <t>7.3.2.2</t>
  </si>
  <si>
    <t>Перевод протокола испытаний на английский язык</t>
  </si>
  <si>
    <t>1 страница</t>
  </si>
  <si>
    <t>2,4-Д-1-бутиловый эфир</t>
  </si>
  <si>
    <t>Азинфос-метил</t>
  </si>
  <si>
    <t>Акринатрин</t>
  </si>
  <si>
    <t>Алахлор</t>
  </si>
  <si>
    <t>Аминопиралид</t>
  </si>
  <si>
    <t>Амитраз</t>
  </si>
  <si>
    <t>Бенсульфурон-метил</t>
  </si>
  <si>
    <t>Бенфуракарб</t>
  </si>
  <si>
    <t>Бета-циперметрин</t>
  </si>
  <si>
    <t>Биоресметрин</t>
  </si>
  <si>
    <t>Бифенокс</t>
  </si>
  <si>
    <t>Бутахлор</t>
  </si>
  <si>
    <t>Галоксифоп-Р-метил</t>
  </si>
  <si>
    <t>Деметон-S-метил-сульфоксид</t>
  </si>
  <si>
    <t>Дикамба</t>
  </si>
  <si>
    <t>Дикломезин</t>
  </si>
  <si>
    <t>Диклофоп-метил</t>
  </si>
  <si>
    <t>Дикофол</t>
  </si>
  <si>
    <t>Дильдрин</t>
  </si>
  <si>
    <t>Димепиперат</t>
  </si>
  <si>
    <t>Дифензокват метилсульфат</t>
  </si>
  <si>
    <t>Дифеноконазол</t>
  </si>
  <si>
    <t>Дифлуфеникан</t>
  </si>
  <si>
    <t>Исазофос</t>
  </si>
  <si>
    <t>Изокарбофос</t>
  </si>
  <si>
    <t>Изопрокарб</t>
  </si>
  <si>
    <t>Изофенфос/изофенофос</t>
  </si>
  <si>
    <t>Имазамокс</t>
  </si>
  <si>
    <t>Имазапир</t>
  </si>
  <si>
    <t>Ипробенфос</t>
  </si>
  <si>
    <t>Ипродион</t>
  </si>
  <si>
    <t>Йодосульфурон-метил натрий</t>
  </si>
  <si>
    <t>Камфехлор</t>
  </si>
  <si>
    <t>Карбосульфан</t>
  </si>
  <si>
    <t>Картап гидрохлорид</t>
  </si>
  <si>
    <t>Клоквинтосет-1-метилгексиловый эфир</t>
  </si>
  <si>
    <t>Клопиралид</t>
  </si>
  <si>
    <t>Лактофен</t>
  </si>
  <si>
    <t>Мезотрион</t>
  </si>
  <si>
    <t>Мепронил</t>
  </si>
  <si>
    <t>Металаксил-М</t>
  </si>
  <si>
    <t>Метальдегид</t>
  </si>
  <si>
    <t>Метирам</t>
  </si>
  <si>
    <t>Мефенацет</t>
  </si>
  <si>
    <t>Мирекс</t>
  </si>
  <si>
    <t>Молинат</t>
  </si>
  <si>
    <t>Моносульфурон</t>
  </si>
  <si>
    <t>МЦПА</t>
  </si>
  <si>
    <t>Оризалин</t>
  </si>
  <si>
    <t>Паракват дихлорид</t>
  </si>
  <si>
    <t>Пирафлуфен-этил</t>
  </si>
  <si>
    <t>Претилахлор</t>
  </si>
  <si>
    <t>Просульфурон</t>
  </si>
  <si>
    <t>Прохлораз</t>
  </si>
  <si>
    <t>Ресметрин</t>
  </si>
  <si>
    <t>Римсульфурон</t>
  </si>
  <si>
    <t>Сафлуфенацил</t>
  </si>
  <si>
    <t>Сетоксидим</t>
  </si>
  <si>
    <t>Спиротетрамат</t>
  </si>
  <si>
    <t>Сулькотрион</t>
  </si>
  <si>
    <t>Тиобенкарб</t>
  </si>
  <si>
    <t>Тиофанат-метил</t>
  </si>
  <si>
    <t>Тиоциклам гидрогеноксалат</t>
  </si>
  <si>
    <t>Тирам</t>
  </si>
  <si>
    <t>Толклофос-метил</t>
  </si>
  <si>
    <t>Триаллат</t>
  </si>
  <si>
    <t>Трибенурон-метил</t>
  </si>
  <si>
    <t>Триклопирикарб</t>
  </si>
  <si>
    <t>Трифорин</t>
  </si>
  <si>
    <t>Трихлорфон</t>
  </si>
  <si>
    <t>Фенбуконазол</t>
  </si>
  <si>
    <t>Феноксапроп-П-этил</t>
  </si>
  <si>
    <t>Феноксикарб</t>
  </si>
  <si>
    <t>Фентоат</t>
  </si>
  <si>
    <t>Флубендиамид</t>
  </si>
  <si>
    <t>Флумиклорак-пентил</t>
  </si>
  <si>
    <t>Флумиоксазин</t>
  </si>
  <si>
    <t>Флуфенпир-этил</t>
  </si>
  <si>
    <t>Флюксапироксад/Флуксапироксад</t>
  </si>
  <si>
    <t>Флюцитринат/Флуцитринат</t>
  </si>
  <si>
    <t>Форат</t>
  </si>
  <si>
    <t>Фторгликофен-этил</t>
  </si>
  <si>
    <t>Хлорантранилипрол</t>
  </si>
  <si>
    <t>Хлорбензурон/Хлоробензурон</t>
  </si>
  <si>
    <t>Хлоропикрин</t>
  </si>
  <si>
    <t>Цианазин</t>
  </si>
  <si>
    <t>Цимоксанил</t>
  </si>
  <si>
    <t>24.123</t>
  </si>
  <si>
    <t>24.124</t>
  </si>
  <si>
    <t>24.125</t>
  </si>
  <si>
    <t>24.126</t>
  </si>
  <si>
    <t>24.127</t>
  </si>
  <si>
    <t>24.128</t>
  </si>
  <si>
    <t>24.129</t>
  </si>
  <si>
    <t>24.130</t>
  </si>
  <si>
    <t>24.131</t>
  </si>
  <si>
    <t>24.132</t>
  </si>
  <si>
    <t>24.133</t>
  </si>
  <si>
    <t>24.134</t>
  </si>
  <si>
    <t>24.135</t>
  </si>
  <si>
    <t>24.136</t>
  </si>
  <si>
    <t>24.137</t>
  </si>
  <si>
    <t>24.138</t>
  </si>
  <si>
    <t>24.139</t>
  </si>
  <si>
    <t>24.140</t>
  </si>
  <si>
    <t>24.141</t>
  </si>
  <si>
    <t>24.142</t>
  </si>
  <si>
    <t>24.143</t>
  </si>
  <si>
    <t>24.144</t>
  </si>
  <si>
    <t>24.145</t>
  </si>
  <si>
    <t>24.146</t>
  </si>
  <si>
    <t>24.147</t>
  </si>
  <si>
    <t>24.148</t>
  </si>
  <si>
    <t>24.149</t>
  </si>
  <si>
    <t>24.150</t>
  </si>
  <si>
    <t>24.151</t>
  </si>
  <si>
    <t>24.152</t>
  </si>
  <si>
    <t>24.153</t>
  </si>
  <si>
    <t>24.154</t>
  </si>
  <si>
    <t>24.155</t>
  </si>
  <si>
    <t>24.156</t>
  </si>
  <si>
    <t>24.157</t>
  </si>
  <si>
    <t>24.158</t>
  </si>
  <si>
    <t>24.159</t>
  </si>
  <si>
    <t>24.160</t>
  </si>
  <si>
    <t>24.161</t>
  </si>
  <si>
    <t>24.162</t>
  </si>
  <si>
    <t>24.163</t>
  </si>
  <si>
    <t>24.164</t>
  </si>
  <si>
    <t>24.165</t>
  </si>
  <si>
    <t>24.166</t>
  </si>
  <si>
    <t>24.167</t>
  </si>
  <si>
    <t>24.168</t>
  </si>
  <si>
    <t>24.169</t>
  </si>
  <si>
    <t>24.170</t>
  </si>
  <si>
    <t>24.171</t>
  </si>
  <si>
    <t>24.172</t>
  </si>
  <si>
    <t>24.173</t>
  </si>
  <si>
    <t>24.174</t>
  </si>
  <si>
    <t>24.175</t>
  </si>
  <si>
    <t>24.176</t>
  </si>
  <si>
    <t>24.177</t>
  </si>
  <si>
    <t>24.178</t>
  </si>
  <si>
    <t>24.179</t>
  </si>
  <si>
    <t>24.180</t>
  </si>
  <si>
    <t>24.181</t>
  </si>
  <si>
    <t>24.182</t>
  </si>
  <si>
    <t>24.183</t>
  </si>
  <si>
    <t>24.184</t>
  </si>
  <si>
    <t>24.185</t>
  </si>
  <si>
    <t>24.186</t>
  </si>
  <si>
    <t>24.187</t>
  </si>
  <si>
    <t>24.188</t>
  </si>
  <si>
    <t>24.189</t>
  </si>
  <si>
    <t>24.190</t>
  </si>
  <si>
    <t>24.191</t>
  </si>
  <si>
    <t>24.192</t>
  </si>
  <si>
    <t>24.193</t>
  </si>
  <si>
    <t>24.194</t>
  </si>
  <si>
    <t>24.195</t>
  </si>
  <si>
    <t>24.196</t>
  </si>
  <si>
    <t>24.197</t>
  </si>
  <si>
    <t>24.198</t>
  </si>
  <si>
    <t>24.199</t>
  </si>
  <si>
    <t>24.200</t>
  </si>
  <si>
    <t>24.201</t>
  </si>
  <si>
    <t>24.202</t>
  </si>
  <si>
    <t>24.203</t>
  </si>
  <si>
    <t>24.204</t>
  </si>
  <si>
    <t>24.205</t>
  </si>
  <si>
    <t>24.206</t>
  </si>
  <si>
    <t>24.207</t>
  </si>
  <si>
    <t>24.208</t>
  </si>
  <si>
    <t>24.209</t>
  </si>
  <si>
    <t>24.210</t>
  </si>
  <si>
    <t>24.211</t>
  </si>
  <si>
    <t>24.212</t>
  </si>
  <si>
    <t>24.213</t>
  </si>
  <si>
    <t>24.214</t>
  </si>
  <si>
    <t>24.215</t>
  </si>
  <si>
    <t>24.216</t>
  </si>
  <si>
    <t>24.217</t>
  </si>
  <si>
    <t>24.218</t>
  </si>
  <si>
    <t>24.219</t>
  </si>
  <si>
    <t>24.220</t>
  </si>
  <si>
    <t>24.221</t>
  </si>
  <si>
    <t>24.222</t>
  </si>
  <si>
    <t>24.223</t>
  </si>
  <si>
    <t>24.224</t>
  </si>
  <si>
    <t>24.225</t>
  </si>
  <si>
    <t>24.226</t>
  </si>
  <si>
    <t>24.227</t>
  </si>
  <si>
    <t>24.228</t>
  </si>
  <si>
    <t>2,4-Д кислота</t>
  </si>
  <si>
    <t>Абамектин</t>
  </si>
  <si>
    <t>Амидосульфурон</t>
  </si>
  <si>
    <t>Бендазол</t>
  </si>
  <si>
    <t>Изопротурон</t>
  </si>
  <si>
    <t>Имазетапир</t>
  </si>
  <si>
    <t>Карфентразонэтил</t>
  </si>
  <si>
    <t>Квизалофоп-П-тефурил</t>
  </si>
  <si>
    <t>Мезосульфурон-метил</t>
  </si>
  <si>
    <t>Метсульфурон -метил</t>
  </si>
  <si>
    <t>Никосульфурон</t>
  </si>
  <si>
    <t>Пропизохлор</t>
  </si>
  <si>
    <t>Протиоконазол</t>
  </si>
  <si>
    <t>Спиносад</t>
  </si>
  <si>
    <t>Тефлубензурон</t>
  </si>
  <si>
    <t>Тифенсульфурон-метил</t>
  </si>
  <si>
    <t>Флуроксипир</t>
  </si>
  <si>
    <t>Хлоримурон-этил</t>
  </si>
  <si>
    <t>Хлормекват хлорид</t>
  </si>
  <si>
    <t>Хлорсульфурон</t>
  </si>
  <si>
    <t>Хлоротолурон</t>
  </si>
  <si>
    <t>Этефон</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</si>
  <si>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</si>
  <si>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</si>
  <si>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</si>
  <si>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</si>
  <si>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</si>
  <si>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</si>
  <si>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</si>
  <si>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</si>
  <si>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</si>
  <si>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</si>
  <si>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</si>
  <si>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</si>
  <si>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</si>
  <si>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</si>
  <si>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</si>
  <si>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</si>
  <si>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</si>
  <si>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</si>
  <si>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</si>
  <si>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</si>
  <si>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</si>
  <si>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</si>
  <si>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</si>
  <si>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</si>
  <si>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</si>
  <si>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</si>
  <si>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</si>
  <si>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</si>
  <si>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</si>
  <si>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</si>
  <si>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</si>
  <si>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</si>
  <si>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</si>
  <si>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</si>
  <si>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25.100</t>
  </si>
  <si>
    <t>25.101</t>
  </si>
  <si>
    <t>25.102</t>
  </si>
  <si>
    <t>25.103</t>
  </si>
  <si>
    <t>25.104</t>
  </si>
  <si>
    <t>25.105</t>
  </si>
  <si>
    <t>25.106</t>
  </si>
  <si>
    <t>25.107</t>
  </si>
  <si>
    <t>25.108</t>
  </si>
  <si>
    <t>25.109</t>
  </si>
  <si>
    <t>25.110</t>
  </si>
  <si>
    <t>25.111</t>
  </si>
  <si>
    <t>25.112</t>
  </si>
  <si>
    <t>25.113</t>
  </si>
  <si>
    <t>25.114</t>
  </si>
  <si>
    <t>25.115</t>
  </si>
  <si>
    <t>25.116</t>
  </si>
  <si>
    <t>25.117</t>
  </si>
  <si>
    <t>25.118</t>
  </si>
  <si>
    <t>25.119</t>
  </si>
  <si>
    <t>25.120</t>
  </si>
  <si>
    <t>25.121</t>
  </si>
  <si>
    <t>25.122</t>
  </si>
  <si>
    <t>25.123</t>
  </si>
  <si>
    <t>25.124</t>
  </si>
  <si>
    <t>25.125</t>
  </si>
  <si>
    <t>25.126</t>
  </si>
  <si>
    <t>25.127</t>
  </si>
  <si>
    <t>25.128</t>
  </si>
  <si>
    <t>25.129</t>
  </si>
  <si>
    <t>25.130</t>
  </si>
  <si>
    <t>25.131</t>
  </si>
  <si>
    <t>25.132</t>
  </si>
  <si>
    <t>25.133</t>
  </si>
  <si>
    <t>25.134</t>
  </si>
  <si>
    <t>25.135</t>
  </si>
  <si>
    <t>25.136</t>
  </si>
  <si>
    <t>25.137</t>
  </si>
  <si>
    <t>25.138</t>
  </si>
  <si>
    <t>25.139</t>
  </si>
  <si>
    <t>25.140</t>
  </si>
  <si>
    <t>25.141</t>
  </si>
  <si>
    <t>25.142</t>
  </si>
  <si>
    <t>25.143</t>
  </si>
  <si>
    <t>25.144</t>
  </si>
  <si>
    <t>25.145</t>
  </si>
  <si>
    <t>25.146</t>
  </si>
  <si>
    <t>25.147</t>
  </si>
  <si>
    <t>25.148</t>
  </si>
  <si>
    <t>25.149</t>
  </si>
  <si>
    <t>25.150</t>
  </si>
  <si>
    <t>25.151</t>
  </si>
  <si>
    <t>25.152</t>
  </si>
  <si>
    <t>25.153</t>
  </si>
  <si>
    <t>25.154</t>
  </si>
  <si>
    <t>25.155</t>
  </si>
  <si>
    <t>25.156</t>
  </si>
  <si>
    <t>25.157</t>
  </si>
  <si>
    <t>25.158</t>
  </si>
  <si>
    <t>25.159</t>
  </si>
  <si>
    <t>25.160</t>
  </si>
  <si>
    <t>25.161</t>
  </si>
  <si>
    <t>25.162</t>
  </si>
  <si>
    <t>25.163</t>
  </si>
  <si>
    <t>25.164</t>
  </si>
  <si>
    <t>Глифосинат/ Глюфосинат</t>
  </si>
  <si>
    <t>Метальдегит</t>
  </si>
  <si>
    <t>Метрибузин</t>
  </si>
  <si>
    <t>С-Метолахлор</t>
  </si>
  <si>
    <t>27.6</t>
  </si>
  <si>
    <t>27.7</t>
  </si>
  <si>
    <t>27.8</t>
  </si>
  <si>
    <t>27.9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</si>
  <si>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</si>
  <si>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</si>
  <si>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</si>
  <si>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</si>
  <si>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</si>
  <si>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</si>
  <si>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</si>
  <si>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</si>
  <si>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</si>
  <si>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</si>
  <si>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</si>
  <si>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</si>
  <si>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</si>
  <si>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</si>
  <si>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</si>
  <si>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</si>
  <si>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</si>
  <si>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</si>
  <si>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</si>
  <si>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</si>
  <si>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</si>
  <si>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</si>
  <si>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</si>
  <si>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Определении щелочности в кондитерских изделиях</t>
  </si>
  <si>
    <t>Определение кислотного числа масла</t>
  </si>
  <si>
    <t>Определение зерен поврежденных клопом-черепашкой</t>
  </si>
  <si>
    <t>Определение кислотности по болтушке</t>
  </si>
  <si>
    <t>Определение числа падения</t>
  </si>
  <si>
    <t>Определение Класса зерна (анализ данных)</t>
  </si>
  <si>
    <t xml:space="preserve">Определение содержания ядра и массовой доли ядра </t>
  </si>
  <si>
    <t>метод Хагберга-Пертена (измерение интервалов времени)</t>
  </si>
  <si>
    <t>анализ данных</t>
  </si>
  <si>
    <t>рассчетный</t>
  </si>
  <si>
    <t>Определение ДДТ и его метаболитов</t>
  </si>
  <si>
    <t>Определение гептахлора</t>
  </si>
  <si>
    <t>Определение альдрина</t>
  </si>
  <si>
    <t>Определение ГХЦГ</t>
  </si>
  <si>
    <t>Определение ПХБ (сумма изомеров)</t>
  </si>
  <si>
    <t>Определение влаги, жира, протеина и клетчатки методом спектроскопии в ближней инфракрасной области (Семена масличные, жмыхи и шроты.)</t>
  </si>
  <si>
    <t>инфракрасная спектрометрия</t>
  </si>
  <si>
    <t>Определение массовой доли белка, жира, воды, фосфора, кальция и золы  спектроскопией в ближней инфракрасной области (Рыба, морепродукты и продукция из них. )</t>
  </si>
  <si>
    <t>Определение содержания сырого протеина, сырой клетчатки, сырого жира и влаги с применением спектроскопии в ближней инфракрасной области (Корма, комбикорма, комбикормовое сырье. )</t>
  </si>
  <si>
    <t>Определение содержания сырой золы, кальция и фосфора с применением спектроскопии в ближней инфракрасной области (Корма, комбикорма, комбикормовое сырье)</t>
  </si>
  <si>
    <t xml:space="preserve">Определение остаточного содержания нитровина, 4 – нитрофенолята и нифурстирената в продукции животноводства методом высокоэффективной жидкостной хроматографии с масс-спектрометрическим детектированием МУ А – 1/072 (в части мяса, мясных продуктов, рыбы, субпродуктов, яйца и яичные продукты, молоко и молочные продукты) </t>
  </si>
  <si>
    <t xml:space="preserve">Определение остаточного содержания нитровина, 4 – нитрофенолята и нифурстирената в продукции животноводства методом высокоэффективной жидкостной хроматографии с масс-спектрометрическим детектированием МУ А – 1/072 (для мёда) </t>
  </si>
  <si>
    <t>Определение остаточного содержания рифампицина и рифаксимина в продукции животноводства методом высокоэффективной жидкостной хроматографии с масс-спектрометрическим детектированием МУ А – 1/078 (в части мяса, мясных продуктов, субпродуктов, яйца и яичные продукты, молоко и молочные продукты)</t>
  </si>
  <si>
    <t xml:space="preserve">Определение остаточного содержания рифампицина и рифаксимина в продукции животноводства методом высокоэффективной жидкостной хроматографии с масс-спектрометрическим детектированием МУ А – 1/078 (для мёда) </t>
  </si>
  <si>
    <t xml:space="preserve">Определение остаточного содержания клавулановой кислоты в продукции животноводства методом высокоэффективной жидкостной хроматографии с масс-спектрометрическим детектированием МУ А – 1/073 (в части мяса, мясных продуктов, субпродуктов, яйца , жировой ткани, молоко и молочные продукты) </t>
  </si>
  <si>
    <t>Определение массовой доли тренболона, нортестостерона и лактонов резорциловой кислоты в сыворотке крови  методом  высокоэффективной жидкостной хроматографии с масс-спектрометрическим детектированием,  по МУ 1489/5</t>
  </si>
  <si>
    <t>Определение массовой доли анаболических стероидов и производных стильбена в моче методом  высокоэффективной жидкостной хроматографии с масс-спектрометрическим детектированием,  по МУ 437/5.1</t>
  </si>
  <si>
    <t xml:space="preserve">Определение анаболических стероидов и производных стильбенов методом высокоэффективной жидкостной хроматографии с масс-спектрометрическим детектированием, по ГОСТ 33482-2015 для говядины, свинины, мяса птицы, рыбы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</si>
  <si>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(Показатель - ДДТ и его метаболиты)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</si>
  <si>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(Показатель - гептахлор)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</si>
  <si>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(Показатель - альдрин)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</si>
  <si>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(Показатель - ГХЦГ (α-, β-, Ƴ- изомеры)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</si>
  <si>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(Показатель – ПХБ (сумма изомеров))
</t>
  </si>
  <si>
    <t xml:space="preserve">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(Показатели:  ГХЦГ (α-, β-, Ƴ- изомеры), ДДТ и его метаболиты)
</t>
  </si>
  <si>
    <t>Определение остаточных количеств полихлорированных бифенилов и хлорорганических пестицидов с помощью газожидкостной хроматографии в рыбе и рыбной продукции
(Показатели:  ГХЦГ (α-, β-, Ƴ- изомеры), ДДТ и его метаболиты, ПХБ (сумма изомеров))</t>
  </si>
  <si>
    <t>Об утверждении "Прейскуранта цен на оказание платных лабораторных услуг ФГБУ "Приморская МВЛ" на 2024 год</t>
  </si>
  <si>
    <t xml:space="preserve">Микроскопия  </t>
  </si>
  <si>
    <t>Термоустойчивость</t>
  </si>
  <si>
    <t>Определение примеси головнёвых образований</t>
  </si>
  <si>
    <t>Определение примеси склероций спорыньи</t>
  </si>
  <si>
    <t>Антитела к вирусу ящура штамм А, штамм О, штамм Азия-1</t>
  </si>
  <si>
    <t>Парагрипп-3 КРС</t>
  </si>
  <si>
    <t>Определение массовых долей красителей в продукции аквакультуры МУ А-1/080</t>
  </si>
  <si>
    <t>Определение остаточного содержания азитромицина, тилдипирозина, китасамицина в пищевой продукции методом высокоэффективной жидкостной хроматографии с масс-спектрометрическим детектированием  МУ А-1/074</t>
  </si>
  <si>
    <t>Определение остаточного содержания пефлоксацина в продукции животноводства с помощью высокоэффективной жидкостной хроматографии с масс-спектрометрическим детектированием   МУ А-1/077</t>
  </si>
  <si>
    <t>Определение остаточного содержания авиламицина  с помощью высокоэффективной жидкостной хроматографии с масс-спектрометрическим детектированием в части мяса и мясных продуктов (нежирных), мяса и продуктов из мяса птицы (нежирных), субпродуктов   МУ А – 1/071</t>
  </si>
  <si>
    <t>Определение остаточного содержания авиламицина  с помощью высокоэффективной жидкостной хроматографии с масс-спектрометрическим детектированием в части мясных продуктов (жирных), продуктов из мяса птицы (жирных), жировой ткани, кормов  МУ А – 1/071</t>
  </si>
  <si>
    <t>Определение остаточного содержания зоалена  с помощью высокоэффективной жидкостной хроматографии с масс-спектрометрическим детектированием в части мяса и мясных продуктов, мяса и продуктов из мяса птицы, субпродуктов мясных, яиц, кормов  МУ А – 1/076</t>
  </si>
  <si>
    <t>Хабаровский филиал ФГБУ "Приморская МВЛ"</t>
  </si>
  <si>
    <r>
      <rPr>
        <b/>
        <sz val="12"/>
        <rFont val="Times New Roman"/>
        <family val="1"/>
      </rPr>
      <t>I</t>
    </r>
  </si>
  <si>
    <r>
      <rPr>
        <b/>
        <sz val="12"/>
        <rFont val="Times New Roman"/>
        <family val="1"/>
      </rPr>
      <t>Общие показатели для разных видов продукции.</t>
    </r>
  </si>
  <si>
    <r>
      <rPr>
        <sz val="12"/>
        <rFont val="Times New Roman"/>
        <family val="1"/>
      </rPr>
      <t>Отбор точечных проб и выезд специалистов:</t>
    </r>
  </si>
  <si>
    <r>
      <rPr>
        <sz val="12"/>
        <rFont val="Times New Roman"/>
        <family val="1"/>
      </rPr>
      <t>- выезд специалиста на отбор проб (на собственном а/м), 1 чел-час</t>
    </r>
  </si>
  <si>
    <r>
      <rPr>
        <sz val="12"/>
        <rFont val="Times New Roman"/>
        <family val="1"/>
      </rPr>
      <t>Чел-час</t>
    </r>
  </si>
  <si>
    <r>
      <rPr>
        <sz val="12"/>
        <rFont val="Times New Roman"/>
        <family val="1"/>
      </rPr>
      <t>- выезд специалиста на отбор проб (на а/м заявителя), 1 чел-час</t>
    </r>
  </si>
  <si>
    <r>
      <rPr>
        <sz val="12"/>
        <rFont val="Times New Roman"/>
        <family val="1"/>
      </rPr>
      <t>- с автомобилем</t>
    </r>
  </si>
  <si>
    <r>
      <rPr>
        <sz val="12"/>
        <rFont val="Times New Roman"/>
        <family val="1"/>
      </rPr>
      <t>проба</t>
    </r>
  </si>
  <si>
    <r>
      <rPr>
        <sz val="12"/>
        <rFont val="Times New Roman"/>
        <family val="1"/>
      </rPr>
      <t>- хранящегося  насыпью в складах, силосах, элеваторах (за каждые 500 тн.)</t>
    </r>
  </si>
  <si>
    <r>
      <rPr>
        <sz val="12"/>
        <rFont val="Times New Roman"/>
        <family val="1"/>
      </rPr>
      <t>- при погрузке/выгрузке вагонов ,контейнеров</t>
    </r>
  </si>
  <si>
    <r>
      <rPr>
        <sz val="12"/>
        <rFont val="Times New Roman"/>
        <family val="1"/>
      </rPr>
      <t>- из зашитого мешка (экспорт, импорт)</t>
    </r>
  </si>
  <si>
    <r>
      <rPr>
        <sz val="12"/>
        <rFont val="Times New Roman"/>
        <family val="1"/>
      </rPr>
      <t>- из зашитых мешков (10 мешков)</t>
    </r>
  </si>
  <si>
    <r>
      <rPr>
        <sz val="12"/>
        <rFont val="Times New Roman"/>
        <family val="1"/>
      </rPr>
      <t>- из струи перемещаемого продукта</t>
    </r>
  </si>
  <si>
    <r>
      <rPr>
        <sz val="12"/>
        <rFont val="Times New Roman"/>
        <family val="1"/>
      </rPr>
      <t>- комбикорма из автомашин</t>
    </r>
  </si>
  <si>
    <r>
      <rPr>
        <sz val="12"/>
        <rFont val="Times New Roman"/>
        <family val="1"/>
      </rPr>
      <t>- отбор проб от партии упакованной в коробки и ящики</t>
    </r>
  </si>
  <si>
    <r>
      <rPr>
        <sz val="12"/>
        <rFont val="Times New Roman"/>
        <family val="1"/>
      </rPr>
      <t>Составление объединенной пробы:</t>
    </r>
  </si>
  <si>
    <r>
      <rPr>
        <sz val="12"/>
        <rFont val="Times New Roman"/>
        <family val="1"/>
      </rPr>
      <t>- зерна</t>
    </r>
  </si>
  <si>
    <r>
      <rPr>
        <sz val="12"/>
        <rFont val="Times New Roman"/>
        <family val="1"/>
      </rPr>
      <t>- муки, крупы</t>
    </r>
  </si>
  <si>
    <r>
      <rPr>
        <sz val="12"/>
        <rFont val="Times New Roman"/>
        <family val="1"/>
      </rPr>
      <t>- комбикорма</t>
    </r>
  </si>
  <si>
    <r>
      <rPr>
        <sz val="12"/>
        <rFont val="Times New Roman"/>
        <family val="1"/>
      </rPr>
      <t>Выделение средних проб из объединенной:</t>
    </r>
  </si>
  <si>
    <r>
      <rPr>
        <sz val="12"/>
        <rFont val="Times New Roman"/>
        <family val="1"/>
      </rPr>
      <t>Выделение навесок для анализов:</t>
    </r>
  </si>
  <si>
    <r>
      <rPr>
        <sz val="12"/>
        <rFont val="Times New Roman"/>
        <family val="1"/>
      </rPr>
      <t>шт.</t>
    </r>
  </si>
  <si>
    <r>
      <rPr>
        <sz val="12"/>
        <rFont val="Times New Roman"/>
        <family val="1"/>
      </rPr>
      <t>- муки</t>
    </r>
  </si>
  <si>
    <r>
      <rPr>
        <sz val="12"/>
        <rFont val="Times New Roman"/>
        <family val="1"/>
      </rPr>
      <t>- крупы, комбикорма</t>
    </r>
  </si>
  <si>
    <r>
      <rPr>
        <sz val="12"/>
        <rFont val="Times New Roman"/>
        <family val="1"/>
      </rPr>
      <t>Оформление протокола испытаний, результата исследований по
экспертизе</t>
    </r>
  </si>
  <si>
    <r>
      <rPr>
        <sz val="12"/>
        <rFont val="Times New Roman"/>
        <family val="1"/>
      </rPr>
      <t>Организация исследований с привлечением других лабораторий</t>
    </r>
  </si>
  <si>
    <r>
      <rPr>
        <sz val="12"/>
        <rFont val="Times New Roman"/>
        <family val="1"/>
      </rPr>
      <t>Определение антибиотиков (методом ИФА) (за 1 показатель)</t>
    </r>
  </si>
  <si>
    <r>
      <rPr>
        <sz val="12"/>
        <rFont val="Times New Roman"/>
        <family val="1"/>
      </rPr>
      <t>ИФА</t>
    </r>
  </si>
  <si>
    <r>
      <rPr>
        <sz val="12"/>
        <rFont val="Times New Roman"/>
        <family val="1"/>
      </rPr>
      <t>Определение хрома</t>
    </r>
  </si>
  <si>
    <r>
      <rPr>
        <sz val="12"/>
        <rFont val="Times New Roman"/>
        <family val="1"/>
      </rPr>
      <t>ААС</t>
    </r>
  </si>
  <si>
    <r>
      <rPr>
        <sz val="12"/>
        <rFont val="Times New Roman"/>
        <family val="1"/>
      </rPr>
      <t>Определение олова</t>
    </r>
  </si>
  <si>
    <r>
      <rPr>
        <sz val="12"/>
        <rFont val="Times New Roman"/>
        <family val="1"/>
      </rPr>
      <t>Определение меди</t>
    </r>
  </si>
  <si>
    <r>
      <rPr>
        <sz val="12"/>
        <rFont val="Times New Roman"/>
        <family val="1"/>
      </rPr>
      <t>Определение цинка</t>
    </r>
  </si>
  <si>
    <r>
      <rPr>
        <sz val="12"/>
        <rFont val="Times New Roman"/>
        <family val="1"/>
      </rPr>
      <t>Определение ртути</t>
    </r>
  </si>
  <si>
    <r>
      <rPr>
        <sz val="12"/>
        <rFont val="Times New Roman"/>
        <family val="1"/>
      </rPr>
      <t>Определение свинца</t>
    </r>
  </si>
  <si>
    <r>
      <rPr>
        <sz val="12"/>
        <rFont val="Times New Roman"/>
        <family val="1"/>
      </rPr>
      <t>Определение кадмия</t>
    </r>
  </si>
  <si>
    <r>
      <rPr>
        <sz val="12"/>
        <rFont val="Times New Roman"/>
        <family val="1"/>
      </rPr>
      <t>Определение мышьяка</t>
    </r>
  </si>
  <si>
    <r>
      <rPr>
        <sz val="12"/>
        <rFont val="Times New Roman"/>
        <family val="1"/>
      </rPr>
      <t>Определение селена</t>
    </r>
  </si>
  <si>
    <r>
      <rPr>
        <sz val="12"/>
        <rFont val="Times New Roman"/>
        <family val="1"/>
      </rPr>
      <t>Определение железа</t>
    </r>
  </si>
  <si>
    <r>
      <rPr>
        <sz val="12"/>
        <rFont val="Times New Roman"/>
        <family val="1"/>
      </rPr>
      <t>Определение никеля</t>
    </r>
  </si>
  <si>
    <r>
      <rPr>
        <sz val="12"/>
        <rFont val="Times New Roman"/>
        <family val="1"/>
      </rPr>
      <t>Определение кобальта</t>
    </r>
  </si>
  <si>
    <r>
      <rPr>
        <sz val="12"/>
        <rFont val="Times New Roman"/>
        <family val="1"/>
      </rPr>
      <t>Определение марганца</t>
    </r>
  </si>
  <si>
    <r>
      <rPr>
        <sz val="12"/>
        <rFont val="Times New Roman"/>
        <family val="1"/>
      </rPr>
      <t>Определение афлатоксина В1</t>
    </r>
  </si>
  <si>
    <r>
      <rPr>
        <sz val="12"/>
        <rFont val="Times New Roman"/>
        <family val="1"/>
      </rPr>
      <t>ИФА, ВЭЖХ</t>
    </r>
  </si>
  <si>
    <r>
      <rPr>
        <sz val="12"/>
        <rFont val="Times New Roman"/>
        <family val="1"/>
      </rPr>
      <t>Определение афлатоксина М1</t>
    </r>
  </si>
  <si>
    <r>
      <rPr>
        <sz val="12"/>
        <rFont val="Times New Roman"/>
        <family val="1"/>
      </rPr>
      <t>ВЭЖХ</t>
    </r>
  </si>
  <si>
    <r>
      <rPr>
        <sz val="12"/>
        <rFont val="Times New Roman"/>
        <family val="1"/>
      </rPr>
      <t>Определение дезоксиниваленола</t>
    </r>
  </si>
  <si>
    <r>
      <rPr>
        <sz val="12"/>
        <rFont val="Times New Roman"/>
        <family val="1"/>
      </rPr>
      <t>Определение зеараленона</t>
    </r>
  </si>
  <si>
    <r>
      <rPr>
        <sz val="12"/>
        <rFont val="Times New Roman"/>
        <family val="1"/>
      </rPr>
      <t>Определение Т-2 токсина</t>
    </r>
  </si>
  <si>
    <r>
      <rPr>
        <sz val="12"/>
        <rFont val="Times New Roman"/>
        <family val="1"/>
      </rPr>
      <t>ГЖХ, ИФА</t>
    </r>
  </si>
  <si>
    <r>
      <rPr>
        <sz val="12"/>
        <rFont val="Times New Roman"/>
        <family val="1"/>
      </rPr>
      <t>Определение патулина</t>
    </r>
  </si>
  <si>
    <r>
      <rPr>
        <sz val="12"/>
        <rFont val="Times New Roman"/>
        <family val="1"/>
      </rPr>
      <t>ТСХ</t>
    </r>
  </si>
  <si>
    <r>
      <rPr>
        <sz val="12"/>
        <rFont val="Times New Roman"/>
        <family val="1"/>
      </rPr>
      <t>Определение охратоксина А</t>
    </r>
  </si>
  <si>
    <r>
      <rPr>
        <sz val="12"/>
        <rFont val="Times New Roman"/>
        <family val="1"/>
      </rPr>
      <t>Определение фумонизинов В1 и В2 (для кукурузы)</t>
    </r>
  </si>
  <si>
    <r>
      <rPr>
        <sz val="12"/>
        <rFont val="Times New Roman"/>
        <family val="1"/>
      </rPr>
      <t>Определение нитратов</t>
    </r>
  </si>
  <si>
    <r>
      <rPr>
        <sz val="12"/>
        <rFont val="Times New Roman"/>
        <family val="1"/>
      </rPr>
      <t>ионометрический</t>
    </r>
  </si>
  <si>
    <r>
      <rPr>
        <sz val="12"/>
        <rFont val="Times New Roman"/>
        <family val="1"/>
      </rPr>
      <t>Определение нитритов</t>
    </r>
  </si>
  <si>
    <r>
      <rPr>
        <sz val="12"/>
        <rFont val="Times New Roman"/>
        <family val="1"/>
      </rPr>
      <t>фотоколориметрический</t>
    </r>
  </si>
  <si>
    <r>
      <rPr>
        <sz val="12"/>
        <rFont val="Times New Roman"/>
        <family val="1"/>
      </rPr>
      <t>Определение ПХБ</t>
    </r>
  </si>
  <si>
    <r>
      <rPr>
        <sz val="12"/>
        <rFont val="Times New Roman"/>
        <family val="1"/>
      </rPr>
      <t>ГЖХ</t>
    </r>
  </si>
  <si>
    <r>
      <rPr>
        <sz val="12"/>
        <rFont val="Times New Roman"/>
        <family val="1"/>
      </rPr>
      <t>Определение бенз(а)пирена</t>
    </r>
  </si>
  <si>
    <r>
      <rPr>
        <sz val="12"/>
        <rFont val="Times New Roman"/>
        <family val="1"/>
      </rPr>
      <t>Нитрозамины</t>
    </r>
  </si>
  <si>
    <r>
      <rPr>
        <sz val="12"/>
        <rFont val="Times New Roman"/>
        <family val="1"/>
      </rPr>
      <t>Нитрофураны</t>
    </r>
  </si>
  <si>
    <r>
      <rPr>
        <sz val="12"/>
        <rFont val="Times New Roman"/>
        <family val="1"/>
      </rPr>
      <t>Определение содержания цезия-137</t>
    </r>
  </si>
  <si>
    <r>
      <rPr>
        <sz val="12"/>
        <rFont val="Times New Roman"/>
        <family val="1"/>
      </rPr>
      <t>спектрометрический</t>
    </r>
  </si>
  <si>
    <r>
      <rPr>
        <sz val="12"/>
        <rFont val="Times New Roman"/>
        <family val="1"/>
      </rPr>
      <t>Определение содержания стронция-90</t>
    </r>
  </si>
  <si>
    <r>
      <rPr>
        <sz val="12"/>
        <rFont val="Times New Roman"/>
        <family val="1"/>
      </rPr>
      <t>Хлорорганические пестициды (ХГЦТ, ДДТ)</t>
    </r>
  </si>
  <si>
    <r>
      <rPr>
        <sz val="12"/>
        <rFont val="Times New Roman"/>
        <family val="1"/>
      </rPr>
      <t>Фосфорорганические пестициды</t>
    </r>
  </si>
  <si>
    <r>
      <rPr>
        <sz val="12"/>
        <rFont val="Times New Roman"/>
        <family val="1"/>
      </rPr>
      <t>Ртутьорганические пестициды</t>
    </r>
  </si>
  <si>
    <r>
      <rPr>
        <sz val="12"/>
        <rFont val="Times New Roman"/>
        <family val="1"/>
      </rPr>
      <t>Пиретроиды пестициды</t>
    </r>
  </si>
  <si>
    <r>
      <rPr>
        <sz val="12"/>
        <rFont val="Times New Roman"/>
        <family val="1"/>
      </rPr>
      <t>Симм-триазины (пестициды)</t>
    </r>
  </si>
  <si>
    <r>
      <rPr>
        <sz val="12"/>
        <rFont val="Times New Roman"/>
        <family val="1"/>
      </rPr>
      <t>2,4-Д (пестициды)</t>
    </r>
  </si>
  <si>
    <r>
      <rPr>
        <sz val="12"/>
        <rFont val="Times New Roman"/>
        <family val="1"/>
      </rPr>
      <t>Другие пестициды</t>
    </r>
  </si>
  <si>
    <r>
      <rPr>
        <sz val="12"/>
        <rFont val="Times New Roman"/>
        <family val="1"/>
      </rPr>
      <t>ГХ-МС, ГЖХ, ВЭЖХ, ТСХ</t>
    </r>
  </si>
  <si>
    <r>
      <rPr>
        <sz val="12"/>
        <rFont val="Times New Roman"/>
        <family val="1"/>
      </rPr>
      <t>Молекулярно- генетические  исследования:</t>
    </r>
  </si>
  <si>
    <r>
      <rPr>
        <sz val="12"/>
        <rFont val="Times New Roman"/>
        <family val="1"/>
      </rPr>
      <t>выявление элементов ГМО:"pSsuAra"  "pat" и "bar"</t>
    </r>
  </si>
  <si>
    <r>
      <rPr>
        <sz val="12"/>
        <rFont val="Times New Roman"/>
        <family val="1"/>
      </rPr>
      <t>ПЦР</t>
    </r>
  </si>
  <si>
    <r>
      <rPr>
        <sz val="12"/>
        <rFont val="Times New Roman"/>
        <family val="1"/>
      </rPr>
      <t>выявление элементов ГМО: tE9    ctp2-cp4epsps</t>
    </r>
  </si>
  <si>
    <r>
      <rPr>
        <sz val="12"/>
        <rFont val="Times New Roman"/>
        <family val="1"/>
      </rPr>
      <t>идентификация ГМ линий  сои BPS-CV127-09, DP306423, DP356043</t>
    </r>
  </si>
  <si>
    <r>
      <rPr>
        <sz val="12"/>
        <rFont val="Times New Roman"/>
        <family val="1"/>
      </rPr>
      <t>идентификация  и количественный  анализ  8 линий сои (GTS 40-3-2, A2704-12, A5547-127, MON89788, MON87701, BPS-CV127-09, SYHTOH2,
FG72)</t>
    </r>
  </si>
  <si>
    <r>
      <rPr>
        <sz val="12"/>
        <rFont val="Times New Roman"/>
        <family val="1"/>
      </rPr>
      <t>обнаружение  генетически  модифицированных организмов растительного
происхождения (скрининг) качественное  определение</t>
    </r>
  </si>
  <si>
    <r>
      <rPr>
        <sz val="12"/>
        <rFont val="Times New Roman"/>
        <family val="1"/>
      </rPr>
      <t>количественное  определение ГМ сои линий  GTS 40-3-2</t>
    </r>
  </si>
  <si>
    <r>
      <rPr>
        <sz val="12"/>
        <rFont val="Times New Roman"/>
        <family val="1"/>
      </rPr>
      <t>определение  видовой  принадлежности  тканей  жвачных животных
(ДНК жвачных  животных рода Bos и рода   Ovis</t>
    </r>
  </si>
  <si>
    <r>
      <rPr>
        <sz val="12"/>
        <rFont val="Times New Roman"/>
        <family val="1"/>
      </rPr>
      <t>Сумма афлатоксинов В1,В2, G1,G2</t>
    </r>
  </si>
  <si>
    <r>
      <rPr>
        <sz val="12"/>
        <rFont val="Times New Roman"/>
        <family val="1"/>
      </rPr>
      <t>Витамин  С</t>
    </r>
  </si>
  <si>
    <r>
      <rPr>
        <sz val="12"/>
        <rFont val="Times New Roman"/>
        <family val="1"/>
      </rPr>
      <t>капиллярный электрофорез</t>
    </r>
  </si>
  <si>
    <r>
      <rPr>
        <sz val="12"/>
        <rFont val="Times New Roman"/>
        <family val="1"/>
      </rPr>
      <t>Расчет питательности (обменной энергии и кормовых единиц)</t>
    </r>
  </si>
  <si>
    <r>
      <rPr>
        <sz val="12"/>
        <rFont val="Times New Roman"/>
        <family val="1"/>
      </rPr>
      <t>расчетный</t>
    </r>
  </si>
  <si>
    <r>
      <rPr>
        <sz val="12"/>
        <rFont val="Times New Roman"/>
        <family val="1"/>
      </rPr>
      <t>Определение массовой доли действующего вещества пестицида</t>
    </r>
  </si>
  <si>
    <r>
      <rPr>
        <sz val="12"/>
        <rFont val="Times New Roman"/>
        <family val="1"/>
      </rPr>
      <t>МС-ГЖХ, ГЖХ, ВЭЖХ</t>
    </r>
  </si>
  <si>
    <r>
      <rPr>
        <sz val="12"/>
        <rFont val="Times New Roman"/>
        <family val="1"/>
      </rPr>
      <t>Массовая доля сырой золы/зольность</t>
    </r>
  </si>
  <si>
    <r>
      <rPr>
        <sz val="12"/>
        <rFont val="Times New Roman"/>
        <family val="1"/>
      </rPr>
      <t>весовой</t>
    </r>
  </si>
  <si>
    <r>
      <rPr>
        <sz val="12"/>
        <rFont val="Times New Roman"/>
        <family val="1"/>
      </rPr>
      <t>Массовая доля золы, нерастворимой в HCl</t>
    </r>
  </si>
  <si>
    <r>
      <rPr>
        <sz val="12"/>
        <rFont val="Times New Roman"/>
        <family val="1"/>
      </rPr>
      <t>гравиметрический</t>
    </r>
  </si>
  <si>
    <r>
      <rPr>
        <sz val="12"/>
        <rFont val="Times New Roman"/>
        <family val="1"/>
      </rPr>
      <t>Определение рН</t>
    </r>
  </si>
  <si>
    <r>
      <rPr>
        <sz val="12"/>
        <rFont val="Times New Roman"/>
        <family val="1"/>
      </rPr>
      <t>Идентификация действующего вещества пестицида</t>
    </r>
  </si>
  <si>
    <r>
      <rPr>
        <sz val="12"/>
        <rFont val="Times New Roman"/>
        <family val="1"/>
      </rPr>
      <t>Внешний вид (в т. ч. герметичность, состояние внутренней  поверхности
металлической тары)</t>
    </r>
  </si>
  <si>
    <r>
      <rPr>
        <sz val="12"/>
        <rFont val="Times New Roman"/>
        <family val="1"/>
      </rPr>
      <t>органолептический</t>
    </r>
  </si>
  <si>
    <r>
      <rPr>
        <sz val="12"/>
        <rFont val="Times New Roman"/>
        <family val="1"/>
      </rPr>
      <t>Отбор точечных проб продукции  в транспортной таре:</t>
    </r>
  </si>
  <si>
    <r>
      <rPr>
        <sz val="12"/>
        <rFont val="Times New Roman"/>
        <family val="1"/>
      </rPr>
      <t>одна единица  транспортной тары</t>
    </r>
  </si>
  <si>
    <r>
      <rPr>
        <sz val="12"/>
        <rFont val="Times New Roman"/>
        <family val="1"/>
      </rPr>
      <t>от 2 до 150 вкл. единиц транспортной тары</t>
    </r>
  </si>
  <si>
    <r>
      <rPr>
        <sz val="12"/>
        <rFont val="Times New Roman"/>
        <family val="1"/>
      </rPr>
      <t>от 151 до 280 вкл. единиц транспортной тары</t>
    </r>
  </si>
  <si>
    <r>
      <rPr>
        <sz val="12"/>
        <rFont val="Times New Roman"/>
        <family val="1"/>
      </rPr>
      <t>от 281 до 500 вкл. единиц транспортной тары</t>
    </r>
  </si>
  <si>
    <r>
      <rPr>
        <sz val="12"/>
        <rFont val="Times New Roman"/>
        <family val="1"/>
      </rPr>
      <t>от 501 до 1200 вкл. единиц транспортной тары</t>
    </r>
  </si>
  <si>
    <r>
      <rPr>
        <sz val="12"/>
        <rFont val="Times New Roman"/>
        <family val="1"/>
      </rPr>
      <t>от 1201 до 3200 вкл. единиц транспортной тары</t>
    </r>
  </si>
  <si>
    <r>
      <rPr>
        <sz val="12"/>
        <rFont val="Times New Roman"/>
        <family val="1"/>
      </rPr>
      <t>от 3201 до 10000 вкл. единиц транспортной тары</t>
    </r>
  </si>
  <si>
    <r>
      <rPr>
        <sz val="12"/>
        <rFont val="Times New Roman"/>
        <family val="1"/>
      </rPr>
      <t>от 10001до 35000 вкл. единиц транспортной тары</t>
    </r>
  </si>
  <si>
    <r>
      <rPr>
        <sz val="12"/>
        <rFont val="Times New Roman"/>
        <family val="1"/>
      </rPr>
      <t>свыше 35001  единиц транспортной тары</t>
    </r>
  </si>
  <si>
    <r>
      <rPr>
        <sz val="12"/>
        <rFont val="Times New Roman"/>
        <family val="1"/>
      </rPr>
      <t>Отбор проб почвы с участков, находящихся в пригородной зоне (на
удалении не более 30км. от учреждения)</t>
    </r>
  </si>
  <si>
    <r>
      <rPr>
        <sz val="12"/>
        <rFont val="Times New Roman"/>
        <family val="1"/>
      </rPr>
      <t>642,70</t>
    </r>
  </si>
  <si>
    <r>
      <rPr>
        <sz val="12"/>
        <rFont val="Times New Roman"/>
        <family val="1"/>
      </rPr>
      <t>Увеличение стоимости отбора проб с участков, находящихся на удалении более 30км. (за каждые 10км.):</t>
    </r>
  </si>
  <si>
    <r>
      <rPr>
        <sz val="12"/>
        <rFont val="Times New Roman"/>
        <family val="1"/>
      </rPr>
      <t>отбор</t>
    </r>
  </si>
  <si>
    <r>
      <rPr>
        <sz val="12"/>
        <rFont val="Times New Roman"/>
        <family val="1"/>
      </rPr>
      <t>Микробиологические исследования:</t>
    </r>
  </si>
  <si>
    <r>
      <rPr>
        <sz val="12"/>
        <rFont val="Times New Roman"/>
        <family val="1"/>
      </rPr>
      <t>определение КМАФАнМ</t>
    </r>
  </si>
  <si>
    <r>
      <rPr>
        <sz val="12"/>
        <rFont val="Times New Roman"/>
        <family val="1"/>
      </rPr>
      <t>микробиологический, микроскопический,
биологический</t>
    </r>
  </si>
  <si>
    <r>
      <rPr>
        <sz val="12"/>
        <rFont val="Times New Roman"/>
        <family val="1"/>
      </rPr>
      <t>402,70</t>
    </r>
  </si>
  <si>
    <r>
      <rPr>
        <sz val="12"/>
        <rFont val="Times New Roman"/>
        <family val="1"/>
      </rPr>
      <t>определение БГКП</t>
    </r>
  </si>
  <si>
    <r>
      <rPr>
        <sz val="12"/>
        <rFont val="Times New Roman"/>
        <family val="1"/>
      </rPr>
      <t>протей</t>
    </r>
  </si>
  <si>
    <r>
      <rPr>
        <sz val="12"/>
        <rFont val="Times New Roman"/>
        <family val="1"/>
      </rPr>
      <t>определение листерии</t>
    </r>
  </si>
  <si>
    <r>
      <rPr>
        <sz val="12"/>
        <rFont val="Times New Roman"/>
        <family val="1"/>
      </rPr>
      <t>759,60</t>
    </r>
  </si>
  <si>
    <r>
      <rPr>
        <sz val="12"/>
        <rFont val="Times New Roman"/>
        <family val="1"/>
      </rPr>
      <t>определение листерии экспресс-методом</t>
    </r>
  </si>
  <si>
    <r>
      <rPr>
        <sz val="12"/>
        <rFont val="Times New Roman"/>
        <family val="1"/>
      </rPr>
      <t>микробиологический</t>
    </r>
  </si>
  <si>
    <r>
      <rPr>
        <sz val="12"/>
        <rFont val="Times New Roman"/>
        <family val="1"/>
      </rPr>
      <t>1750,13</t>
    </r>
  </si>
  <si>
    <r>
      <rPr>
        <sz val="12"/>
        <rFont val="Times New Roman"/>
        <family val="1"/>
      </rPr>
      <t>определение сальмонеллы</t>
    </r>
  </si>
  <si>
    <r>
      <rPr>
        <sz val="12"/>
        <rFont val="Times New Roman"/>
        <family val="1"/>
      </rPr>
      <t>759,61</t>
    </r>
  </si>
  <si>
    <r>
      <rPr>
        <sz val="12"/>
        <rFont val="Times New Roman"/>
        <family val="1"/>
      </rPr>
      <t>определение сальмонеллы экспресс-методом</t>
    </r>
  </si>
  <si>
    <r>
      <rPr>
        <sz val="12"/>
        <rFont val="Times New Roman"/>
        <family val="1"/>
      </rPr>
      <t>2362,36</t>
    </r>
  </si>
  <si>
    <r>
      <rPr>
        <sz val="12"/>
        <rFont val="Times New Roman"/>
        <family val="1"/>
      </rPr>
      <t>определение энтерококков</t>
    </r>
  </si>
  <si>
    <r>
      <rPr>
        <sz val="12"/>
        <rFont val="Times New Roman"/>
        <family val="1"/>
      </rPr>
      <t>425,60</t>
    </r>
  </si>
  <si>
    <r>
      <rPr>
        <sz val="12"/>
        <rFont val="Times New Roman"/>
        <family val="1"/>
      </rPr>
      <t>определение Staphylococcus aureus</t>
    </r>
  </si>
  <si>
    <r>
      <rPr>
        <sz val="12"/>
        <rFont val="Times New Roman"/>
        <family val="1"/>
      </rPr>
      <t>микробиологический,
микроскопический, биологический</t>
    </r>
  </si>
  <si>
    <r>
      <rPr>
        <sz val="12"/>
        <rFont val="Times New Roman"/>
        <family val="1"/>
      </rPr>
      <t>379,60</t>
    </r>
  </si>
  <si>
    <r>
      <rPr>
        <sz val="12"/>
        <rFont val="Times New Roman"/>
        <family val="1"/>
      </rPr>
      <t>определение Staphylococcus aureus экспресс-методом</t>
    </r>
  </si>
  <si>
    <r>
      <rPr>
        <sz val="12"/>
        <rFont val="Times New Roman"/>
        <family val="1"/>
      </rPr>
      <t>определение сульфитредуцирующих клостридий</t>
    </r>
  </si>
  <si>
    <r>
      <rPr>
        <sz val="12"/>
        <rFont val="Times New Roman"/>
        <family val="1"/>
      </rPr>
      <t>366,70</t>
    </r>
  </si>
  <si>
    <r>
      <rPr>
        <sz val="12"/>
        <rFont val="Times New Roman"/>
        <family val="1"/>
      </rPr>
      <t>определение вибриоза (Vibrio paragemaliticus)</t>
    </r>
  </si>
  <si>
    <r>
      <rPr>
        <sz val="12"/>
        <rFont val="Times New Roman"/>
        <family val="1"/>
      </rPr>
      <t>бифидобактерии</t>
    </r>
  </si>
  <si>
    <r>
      <rPr>
        <sz val="12"/>
        <rFont val="Times New Roman"/>
        <family val="1"/>
      </rPr>
      <t>293,40</t>
    </r>
  </si>
  <si>
    <r>
      <rPr>
        <sz val="12"/>
        <rFont val="Times New Roman"/>
        <family val="1"/>
      </rPr>
      <t>дрожжи</t>
    </r>
  </si>
  <si>
    <r>
      <rPr>
        <sz val="12"/>
        <rFont val="Times New Roman"/>
        <family val="1"/>
      </rPr>
      <t>330,00</t>
    </r>
  </si>
  <si>
    <r>
      <rPr>
        <sz val="12"/>
        <rFont val="Times New Roman"/>
        <family val="1"/>
      </rPr>
      <t>плесени</t>
    </r>
  </si>
  <si>
    <r>
      <rPr>
        <sz val="12"/>
        <rFont val="Times New Roman"/>
        <family val="1"/>
      </rPr>
      <t>определение молочнокислых микроорганизмов в молочных продуктах</t>
    </r>
  </si>
  <si>
    <r>
      <rPr>
        <sz val="12"/>
        <rFont val="Times New Roman"/>
        <family val="1"/>
      </rPr>
      <t>374,40</t>
    </r>
  </si>
  <si>
    <r>
      <rPr>
        <sz val="12"/>
        <rFont val="Times New Roman"/>
        <family val="1"/>
      </rPr>
      <t>определение соматических клеток</t>
    </r>
  </si>
  <si>
    <r>
      <rPr>
        <sz val="12"/>
        <rFont val="Times New Roman"/>
        <family val="1"/>
      </rPr>
      <t>146,00</t>
    </r>
  </si>
  <si>
    <r>
      <rPr>
        <sz val="12"/>
        <rFont val="Times New Roman"/>
        <family val="1"/>
      </rPr>
      <t>определение промышленной стерильности мясных и рыбных консервов</t>
    </r>
  </si>
  <si>
    <r>
      <rPr>
        <sz val="12"/>
        <rFont val="Times New Roman"/>
        <family val="1"/>
      </rPr>
      <t>определение промышленной стерильности фруктовых и овощных
консервов:</t>
    </r>
  </si>
  <si>
    <r>
      <rPr>
        <sz val="12"/>
        <rFont val="Times New Roman"/>
        <family val="1"/>
      </rPr>
      <t>57.16.1</t>
    </r>
  </si>
  <si>
    <r>
      <rPr>
        <sz val="12"/>
        <rFont val="Times New Roman"/>
        <family val="1"/>
      </rPr>
      <t>спорообразующие мезофильные аэробные и факультативно- анаэробные микроорганизмы группы В. сегеus и (или) В.ро1уmуха</t>
    </r>
  </si>
  <si>
    <r>
      <rPr>
        <sz val="12"/>
        <rFont val="Times New Roman"/>
        <family val="1"/>
      </rPr>
      <t>57.16.2</t>
    </r>
  </si>
  <si>
    <r>
      <rPr>
        <sz val="12"/>
        <rFont val="Times New Roman"/>
        <family val="1"/>
      </rPr>
      <t>спорообразующис мезофильные аэробные и факультативно-анаэробные микроорганизмы группы В.subtilis</t>
    </r>
  </si>
  <si>
    <r>
      <rPr>
        <sz val="12"/>
        <rFont val="Times New Roman"/>
        <family val="1"/>
      </rPr>
      <t>57.16.3</t>
    </r>
  </si>
  <si>
    <r>
      <rPr>
        <sz val="12"/>
        <rFont val="Times New Roman"/>
        <family val="1"/>
      </rPr>
      <t>неспорообразующие микроорганизмы, в т.ч. молочнокислые и (или) плесневые грибы, и (или) дрожжи</t>
    </r>
  </si>
  <si>
    <r>
      <rPr>
        <sz val="12"/>
        <rFont val="Times New Roman"/>
        <family val="1"/>
      </rPr>
      <t>57.16.4</t>
    </r>
  </si>
  <si>
    <r>
      <rPr>
        <sz val="12"/>
        <rFont val="Times New Roman"/>
        <family val="1"/>
      </rPr>
      <t>неспорообразующие микроорганизмы и (или) плесневые грибы, и (или) дрожжи</t>
    </r>
  </si>
  <si>
    <r>
      <rPr>
        <sz val="12"/>
        <rFont val="Times New Roman"/>
        <family val="1"/>
      </rPr>
      <t>57.16.5</t>
    </r>
  </si>
  <si>
    <r>
      <rPr>
        <sz val="12"/>
        <rFont val="Times New Roman"/>
        <family val="1"/>
      </rPr>
      <t>мезофильные клостридии</t>
    </r>
  </si>
  <si>
    <r>
      <rPr>
        <sz val="12"/>
        <rFont val="Times New Roman"/>
        <family val="1"/>
      </rPr>
      <t>57.16.6</t>
    </r>
  </si>
  <si>
    <r>
      <rPr>
        <sz val="12"/>
        <rFont val="Times New Roman"/>
        <family val="1"/>
      </rPr>
      <t>спорообразующие термофильные микроорганизмы</t>
    </r>
  </si>
  <si>
    <r>
      <rPr>
        <sz val="12"/>
        <rFont val="Times New Roman"/>
        <family val="1"/>
      </rPr>
      <t>57.16.7</t>
    </r>
  </si>
  <si>
    <r>
      <rPr>
        <sz val="12"/>
        <rFont val="Times New Roman"/>
        <family val="1"/>
      </rPr>
      <t>газообразующие спорообразующие микроорганизмы группы B.polymyxa</t>
    </r>
  </si>
  <si>
    <r>
      <rPr>
        <sz val="12"/>
        <rFont val="Times New Roman"/>
        <family val="1"/>
      </rPr>
      <t>57.16.8</t>
    </r>
  </si>
  <si>
    <r>
      <rPr>
        <sz val="12"/>
        <rFont val="Times New Roman"/>
        <family val="1"/>
      </rPr>
      <t>негазообразующие спорообразующие микроорганизмы</t>
    </r>
  </si>
  <si>
    <r>
      <rPr>
        <sz val="12"/>
        <rFont val="Times New Roman"/>
        <family val="1"/>
      </rPr>
      <t>определение E.coli</t>
    </r>
  </si>
  <si>
    <r>
      <rPr>
        <sz val="12"/>
        <rFont val="Times New Roman"/>
        <family val="1"/>
      </rPr>
      <t>определение Bacillus cereus</t>
    </r>
  </si>
  <si>
    <r>
      <rPr>
        <sz val="12"/>
        <rFont val="Times New Roman"/>
        <family val="1"/>
      </rPr>
      <t>376,50</t>
    </r>
  </si>
  <si>
    <r>
      <rPr>
        <sz val="12"/>
        <rFont val="Times New Roman"/>
        <family val="1"/>
      </rPr>
      <t>общее микробное число (ОМЧ)</t>
    </r>
  </si>
  <si>
    <r>
      <rPr>
        <sz val="12"/>
        <rFont val="Times New Roman"/>
        <family val="1"/>
      </rPr>
      <t>240,24</t>
    </r>
  </si>
  <si>
    <r>
      <rPr>
        <sz val="12"/>
        <rFont val="Times New Roman"/>
        <family val="1"/>
      </rPr>
      <t>споры сульфетредуцирующих клостридий</t>
    </r>
  </si>
  <si>
    <r>
      <rPr>
        <sz val="12"/>
        <rFont val="Times New Roman"/>
        <family val="1"/>
      </rPr>
      <t>363,00</t>
    </r>
  </si>
  <si>
    <r>
      <rPr>
        <sz val="12"/>
        <rFont val="Times New Roman"/>
        <family val="1"/>
      </rPr>
      <t>термотолерантные колиформные бактерии (ТКБ)</t>
    </r>
  </si>
  <si>
    <r>
      <rPr>
        <sz val="12"/>
        <rFont val="Times New Roman"/>
        <family val="1"/>
      </rPr>
      <t>общие колиформные бактерии (ОКБ)</t>
    </r>
  </si>
  <si>
    <r>
      <rPr>
        <sz val="12"/>
        <rFont val="Times New Roman"/>
        <family val="1"/>
      </rPr>
      <t>глюкозоположительные колиформные бактерии (ГКБ)</t>
    </r>
  </si>
  <si>
    <r>
      <rPr>
        <sz val="12"/>
        <rFont val="Times New Roman"/>
        <family val="1"/>
      </rPr>
      <t xml:space="preserve">общее микробное число (ОМЧ) при температуре 22 </t>
    </r>
    <r>
      <rPr>
        <sz val="12"/>
        <rFont val="Calibri"/>
        <family val="1"/>
      </rPr>
      <t>°C</t>
    </r>
  </si>
  <si>
    <r>
      <rPr>
        <sz val="12"/>
        <rFont val="Times New Roman"/>
        <family val="1"/>
      </rPr>
      <t>240,20</t>
    </r>
  </si>
  <si>
    <r>
      <rPr>
        <sz val="12"/>
        <rFont val="Times New Roman"/>
        <family val="1"/>
      </rPr>
      <t xml:space="preserve">общее микробное число (ОМЧ) при температуре 37 </t>
    </r>
    <r>
      <rPr>
        <sz val="12"/>
        <rFont val="Calibri"/>
        <family val="1"/>
      </rPr>
      <t>°C</t>
    </r>
  </si>
  <si>
    <r>
      <rPr>
        <sz val="12"/>
        <rFont val="Times New Roman"/>
        <family val="1"/>
      </rPr>
      <t>количество мезофильных анаэробных микроорганизмов (КМАэМ)</t>
    </r>
  </si>
  <si>
    <r>
      <rPr>
        <sz val="12"/>
        <rFont val="Times New Roman"/>
        <family val="1"/>
      </rPr>
      <t>pseudomonas aeruginosa</t>
    </r>
  </si>
  <si>
    <r>
      <rPr>
        <sz val="12"/>
        <rFont val="Times New Roman"/>
        <family val="1"/>
      </rPr>
      <t>определение антибиотиков (микробиологический метод)</t>
    </r>
  </si>
  <si>
    <r>
      <rPr>
        <sz val="12"/>
        <rFont val="Times New Roman"/>
        <family val="1"/>
      </rPr>
      <t>1100,20</t>
    </r>
  </si>
  <si>
    <r>
      <rPr>
        <sz val="12"/>
        <rFont val="Times New Roman"/>
        <family val="1"/>
      </rPr>
      <t>исследование смывов на БГКП</t>
    </r>
  </si>
  <si>
    <r>
      <rPr>
        <sz val="12"/>
        <rFont val="Times New Roman"/>
        <family val="1"/>
      </rPr>
      <t>исследование смывов на Staphylococcus aureus</t>
    </r>
  </si>
  <si>
    <r>
      <rPr>
        <sz val="12"/>
        <rFont val="Times New Roman"/>
        <family val="1"/>
      </rPr>
      <t>270,40</t>
    </r>
  </si>
  <si>
    <r>
      <rPr>
        <sz val="12"/>
        <rFont val="Times New Roman"/>
        <family val="1"/>
      </rPr>
      <t>исследование смывов на КМАФАнМ, ОМЧ</t>
    </r>
  </si>
  <si>
    <r>
      <rPr>
        <sz val="12"/>
        <rFont val="Times New Roman"/>
        <family val="1"/>
      </rPr>
      <t>исследование смывов на сальмонеллу</t>
    </r>
  </si>
  <si>
    <r>
      <rPr>
        <sz val="12"/>
        <rFont val="Times New Roman"/>
        <family val="1"/>
      </rPr>
      <t>384,80</t>
    </r>
  </si>
  <si>
    <r>
      <rPr>
        <sz val="12"/>
        <rFont val="Times New Roman"/>
        <family val="1"/>
      </rPr>
      <t>исследование воздуха на ОМЧ</t>
    </r>
  </si>
  <si>
    <r>
      <rPr>
        <sz val="12"/>
        <rFont val="Times New Roman"/>
        <family val="1"/>
      </rPr>
      <t>249,60</t>
    </r>
  </si>
  <si>
    <r>
      <rPr>
        <sz val="12"/>
        <rFont val="Times New Roman"/>
        <family val="1"/>
      </rPr>
      <t>исследование воздуха на плесень</t>
    </r>
  </si>
  <si>
    <r>
      <rPr>
        <sz val="12"/>
        <rFont val="Times New Roman"/>
        <family val="1"/>
      </rPr>
      <t>исследование кормов на общую обсемененность</t>
    </r>
  </si>
  <si>
    <r>
      <rPr>
        <sz val="12"/>
        <rFont val="Times New Roman"/>
        <family val="1"/>
      </rPr>
      <t>исследование кормов на бактерии рода Salmonella</t>
    </r>
  </si>
  <si>
    <r>
      <rPr>
        <sz val="12"/>
        <rFont val="Times New Roman"/>
        <family val="1"/>
      </rPr>
      <t>исследование кормов на анаэробы</t>
    </r>
  </si>
  <si>
    <r>
      <rPr>
        <sz val="12"/>
        <rFont val="Times New Roman"/>
        <family val="1"/>
      </rPr>
      <t>551,20</t>
    </r>
  </si>
  <si>
    <r>
      <rPr>
        <sz val="12"/>
        <rFont val="Times New Roman"/>
        <family val="1"/>
      </rPr>
      <t>исследование кормов на энтеропатогенные типы кишечных палочек</t>
    </r>
  </si>
  <si>
    <r>
      <rPr>
        <sz val="12"/>
        <rFont val="Times New Roman"/>
        <family val="1"/>
      </rPr>
      <t>исследование кормов на протей</t>
    </r>
  </si>
  <si>
    <r>
      <rPr>
        <sz val="12"/>
        <rFont val="Times New Roman"/>
        <family val="1"/>
      </rPr>
      <t>массовая доля микробной трансглутаминазы</t>
    </r>
  </si>
  <si>
    <r>
      <rPr>
        <sz val="12"/>
        <rFont val="Times New Roman"/>
        <family val="1"/>
      </rPr>
      <t>2199,20</t>
    </r>
  </si>
  <si>
    <r>
      <rPr>
        <sz val="12"/>
        <rFont val="Times New Roman"/>
        <family val="1"/>
      </rPr>
      <t>Содержание меламина</t>
    </r>
  </si>
  <si>
    <r>
      <rPr>
        <sz val="12"/>
        <rFont val="Times New Roman"/>
        <family val="1"/>
      </rPr>
      <t>514,80</t>
    </r>
  </si>
  <si>
    <r>
      <rPr>
        <sz val="12"/>
        <rFont val="Times New Roman"/>
        <family val="1"/>
      </rPr>
      <t>Массовая доля антиокислителя агидола (ионола)</t>
    </r>
  </si>
  <si>
    <r>
      <rPr>
        <sz val="12"/>
        <rFont val="Times New Roman"/>
        <family val="1"/>
      </rPr>
      <t>колориметрический</t>
    </r>
  </si>
  <si>
    <r>
      <rPr>
        <sz val="12"/>
        <rFont val="Times New Roman"/>
        <family val="1"/>
      </rPr>
      <t>436,80</t>
    </r>
  </si>
  <si>
    <r>
      <rPr>
        <sz val="12"/>
        <rFont val="Times New Roman"/>
        <family val="1"/>
      </rPr>
      <t>Оформление сертификата качества</t>
    </r>
  </si>
  <si>
    <r>
      <rPr>
        <sz val="12"/>
        <rFont val="Times New Roman"/>
        <family val="1"/>
      </rPr>
      <t>171,60</t>
    </r>
  </si>
  <si>
    <r>
      <rPr>
        <sz val="12"/>
        <rFont val="Times New Roman"/>
        <family val="1"/>
      </rPr>
      <t>Оформление дополнительного протокола испытаний</t>
    </r>
  </si>
  <si>
    <r>
      <rPr>
        <sz val="12"/>
        <rFont val="Times New Roman"/>
        <family val="1"/>
      </rPr>
      <t>Услуга по отбору проб(смывов), доставке проб(смывов), организации
проведения исследований и выдаче заключения</t>
    </r>
  </si>
  <si>
    <r>
      <rPr>
        <sz val="12"/>
        <rFont val="Times New Roman"/>
        <family val="1"/>
      </rPr>
      <t>Выход работника в нерабочие дни</t>
    </r>
  </si>
  <si>
    <r>
      <rPr>
        <sz val="12"/>
        <rFont val="Times New Roman"/>
        <family val="1"/>
      </rPr>
      <t>день</t>
    </r>
  </si>
  <si>
    <r>
      <rPr>
        <sz val="12"/>
        <rFont val="Times New Roman"/>
        <family val="1"/>
      </rPr>
      <t>Внесение изменений в протокол</t>
    </r>
  </si>
  <si>
    <r>
      <rPr>
        <sz val="12"/>
        <rFont val="Times New Roman"/>
        <family val="1"/>
      </rPr>
      <t>504,40</t>
    </r>
  </si>
  <si>
    <r>
      <rPr>
        <sz val="12"/>
        <rFont val="Times New Roman"/>
        <family val="1"/>
      </rPr>
      <t>Оформление экспертного заключения</t>
    </r>
  </si>
  <si>
    <r>
      <rPr>
        <sz val="12"/>
        <rFont val="Times New Roman"/>
        <family val="1"/>
      </rPr>
      <t>228,80</t>
    </r>
  </si>
  <si>
    <r>
      <rPr>
        <sz val="12"/>
        <rFont val="Times New Roman"/>
        <family val="1"/>
      </rPr>
      <t>Ветеринарно-санитарный осмотр и идентификация партии продукции, сырья животного происхождения, кормов и кормовых добавок,
биологических расходов:</t>
    </r>
  </si>
  <si>
    <r>
      <rPr>
        <sz val="12"/>
        <rFont val="Times New Roman"/>
        <family val="1"/>
      </rPr>
      <t>Партия от 0 до 100 кг.</t>
    </r>
  </si>
  <si>
    <r>
      <rPr>
        <sz val="12"/>
        <rFont val="Times New Roman"/>
        <family val="1"/>
      </rPr>
      <t>визуальный</t>
    </r>
  </si>
  <si>
    <r>
      <rPr>
        <sz val="12"/>
        <rFont val="Times New Roman"/>
        <family val="1"/>
      </rPr>
      <t>Партия от 101 до 500 кг.</t>
    </r>
  </si>
  <si>
    <r>
      <rPr>
        <sz val="12"/>
        <rFont val="Times New Roman"/>
        <family val="1"/>
      </rPr>
      <t>Партия от 501 до 2500 кг.</t>
    </r>
  </si>
  <si>
    <r>
      <rPr>
        <sz val="12"/>
        <rFont val="Times New Roman"/>
        <family val="1"/>
      </rPr>
      <t>Партия от 2501 до 10000 кг.</t>
    </r>
  </si>
  <si>
    <r>
      <rPr>
        <sz val="12"/>
        <rFont val="Times New Roman"/>
        <family val="1"/>
      </rPr>
      <t>Партия от 10001 до 25000 кг.</t>
    </r>
  </si>
  <si>
    <r>
      <rPr>
        <sz val="12"/>
        <rFont val="Times New Roman"/>
        <family val="1"/>
      </rPr>
      <t>Партия от 25001 до 50000 кг.</t>
    </r>
  </si>
  <si>
    <r>
      <rPr>
        <sz val="12"/>
        <rFont val="Times New Roman"/>
        <family val="1"/>
      </rPr>
      <t>Партия от 50001 до 100000 кг.</t>
    </r>
  </si>
  <si>
    <r>
      <rPr>
        <sz val="12"/>
        <rFont val="Times New Roman"/>
        <family val="1"/>
      </rPr>
      <t>Партия от 100001 и выше</t>
    </r>
  </si>
  <si>
    <r>
      <rPr>
        <sz val="12"/>
        <rFont val="Times New Roman"/>
        <family val="1"/>
      </rPr>
      <t>Оказание консультационных услуг по регистрации декларации о
соответствии и внесению сведений о ней в Единый реестр</t>
    </r>
  </si>
  <si>
    <r>
      <rPr>
        <sz val="12"/>
        <rFont val="Times New Roman"/>
        <family val="1"/>
      </rPr>
      <t>услуга</t>
    </r>
  </si>
  <si>
    <r>
      <rPr>
        <sz val="12"/>
        <rFont val="Times New Roman"/>
        <family val="1"/>
      </rPr>
      <t>4420,00</t>
    </r>
  </si>
  <si>
    <r>
      <rPr>
        <sz val="12"/>
        <rFont val="Times New Roman"/>
        <family val="1"/>
      </rPr>
      <t>Организационно-консультативная работа с юридическими лицами,
индивидуальными предприятиями, осуществляющими выращивание</t>
    </r>
  </si>
  <si>
    <r>
      <rPr>
        <sz val="12"/>
        <rFont val="Times New Roman"/>
        <family val="1"/>
      </rPr>
      <t>915,70</t>
    </r>
  </si>
  <si>
    <r>
      <rPr>
        <sz val="12"/>
        <rFont val="Times New Roman"/>
        <family val="1"/>
      </rPr>
      <t>Определение амфениколов  в молоке, молочной продукции, яйцах,
яичном порошке, мёде, органах и тканях животных</t>
    </r>
  </si>
  <si>
    <r>
      <rPr>
        <sz val="12"/>
        <rFont val="Times New Roman"/>
        <family val="1"/>
      </rPr>
      <t>ВЭЖХ МС/МС</t>
    </r>
  </si>
  <si>
    <r>
      <rPr>
        <sz val="12"/>
        <rFont val="Times New Roman"/>
        <family val="1"/>
      </rPr>
      <t>Определение сульфаниламидов в продовольственном сырье и продуктах
питания</t>
    </r>
  </si>
  <si>
    <r>
      <rPr>
        <sz val="12"/>
        <rFont val="Times New Roman"/>
        <family val="1"/>
      </rPr>
      <t>Определение пеницилинов в продовольственном сырье и продуктах
питания</t>
    </r>
  </si>
  <si>
    <r>
      <rPr>
        <sz val="12"/>
        <rFont val="Times New Roman"/>
        <family val="1"/>
      </rPr>
      <t>Определение нитромидазолов в продовольственном сырье и продуктах
питания</t>
    </r>
  </si>
  <si>
    <r>
      <rPr>
        <sz val="12"/>
        <rFont val="Times New Roman"/>
        <family val="1"/>
      </rPr>
      <t>Исследование кокцидиостатиков  в молоке, яйце, яичном порошке,
меланже, мясе и мясных продуктах, мяса и субпродуктах птицы, рыбы,</t>
    </r>
  </si>
  <si>
    <r>
      <rPr>
        <sz val="12"/>
        <rFont val="Times New Roman"/>
        <family val="1"/>
      </rPr>
      <t>Определение тетрациклинов в молоке, молочной продукции, яйцах,
яичном порошке, мёде, органах и тканях животных</t>
    </r>
  </si>
  <si>
    <r>
      <rPr>
        <sz val="12"/>
        <rFont val="Times New Roman"/>
        <family val="1"/>
      </rPr>
      <t>Определение хинолонов</t>
    </r>
  </si>
  <si>
    <r>
      <rPr>
        <sz val="12"/>
        <rFont val="Times New Roman"/>
        <family val="1"/>
      </rPr>
      <t>Определение макролидов</t>
    </r>
  </si>
  <si>
    <r>
      <rPr>
        <sz val="12"/>
        <rFont val="Times New Roman"/>
        <family val="1"/>
      </rPr>
      <t>Определение линкозамидов</t>
    </r>
  </si>
  <si>
    <r>
      <rPr>
        <sz val="12"/>
        <rFont val="Times New Roman"/>
        <family val="1"/>
      </rPr>
      <t>Определение плевромутилинов</t>
    </r>
  </si>
  <si>
    <r>
      <rPr>
        <sz val="12"/>
        <rFont val="Times New Roman"/>
        <family val="1"/>
      </rPr>
      <t>Определение аминогликозидов</t>
    </r>
  </si>
  <si>
    <r>
      <rPr>
        <sz val="12"/>
        <rFont val="Times New Roman"/>
        <family val="1"/>
      </rPr>
      <t>Определение  нитрофуранов</t>
    </r>
  </si>
  <si>
    <r>
      <rPr>
        <sz val="12"/>
        <rFont val="Times New Roman"/>
        <family val="1"/>
      </rPr>
      <t>Определение содержания полипептидных антибиотиков в продукции
животноводства</t>
    </r>
  </si>
  <si>
    <r>
      <rPr>
        <sz val="12"/>
        <rFont val="Times New Roman"/>
        <family val="1"/>
      </rPr>
      <t>Разработка  документации (программы, комплексные  системы,
мероприятия по  обеспечению  фитосанитарных  требований ) , проекты рекультивации  земель сельскохозяйственного назначения</t>
    </r>
  </si>
  <si>
    <r>
      <rPr>
        <sz val="12"/>
        <rFont val="Times New Roman"/>
        <family val="1"/>
      </rPr>
      <t>камеральный</t>
    </r>
  </si>
  <si>
    <r>
      <rPr>
        <sz val="12"/>
        <rFont val="Times New Roman"/>
        <family val="1"/>
      </rPr>
      <t>шт</t>
    </r>
  </si>
  <si>
    <r>
      <rPr>
        <sz val="12"/>
        <rFont val="Times New Roman"/>
        <family val="1"/>
      </rPr>
      <t>договорная</t>
    </r>
  </si>
  <si>
    <r>
      <rPr>
        <sz val="12"/>
        <rFont val="Times New Roman"/>
        <family val="1"/>
      </rPr>
      <t>Производственный контроль рыбной продукции</t>
    </r>
  </si>
  <si>
    <r>
      <rPr>
        <sz val="12"/>
        <rFont val="Times New Roman"/>
        <family val="1"/>
      </rPr>
      <t>комплексный</t>
    </r>
  </si>
  <si>
    <r>
      <rPr>
        <sz val="12"/>
        <rFont val="Times New Roman"/>
        <family val="1"/>
      </rPr>
      <t>Производственный контроль мясной продукции</t>
    </r>
  </si>
  <si>
    <r>
      <rPr>
        <sz val="12"/>
        <rFont val="Times New Roman"/>
        <family val="1"/>
      </rPr>
      <t>Производственный контроль яйца и яичной продукции</t>
    </r>
  </si>
  <si>
    <r>
      <rPr>
        <b/>
        <sz val="12"/>
        <rFont val="Times New Roman"/>
        <family val="1"/>
      </rPr>
      <t>II</t>
    </r>
  </si>
  <si>
    <r>
      <rPr>
        <b/>
        <sz val="12"/>
        <rFont val="Times New Roman"/>
        <family val="1"/>
      </rPr>
      <t>Зерно и продукты его переработки.</t>
    </r>
  </si>
  <si>
    <r>
      <rPr>
        <b/>
        <sz val="12"/>
        <rFont val="Times New Roman"/>
        <family val="1"/>
      </rPr>
      <t>Зерно.</t>
    </r>
  </si>
  <si>
    <r>
      <rPr>
        <sz val="12"/>
        <rFont val="Times New Roman"/>
        <family val="1"/>
      </rPr>
      <t>Цвет</t>
    </r>
  </si>
  <si>
    <r>
      <rPr>
        <sz val="12"/>
        <rFont val="Times New Roman"/>
        <family val="1"/>
      </rPr>
      <t>Запах</t>
    </r>
  </si>
  <si>
    <r>
      <rPr>
        <sz val="12"/>
        <rFont val="Times New Roman"/>
        <family val="1"/>
      </rPr>
      <t>Состояние</t>
    </r>
  </si>
  <si>
    <r>
      <rPr>
        <sz val="12"/>
        <rFont val="Times New Roman"/>
        <family val="1"/>
      </rPr>
      <t>Зараженность и загрязненность вредителями</t>
    </r>
  </si>
  <si>
    <r>
      <rPr>
        <sz val="12"/>
        <rFont val="Times New Roman"/>
        <family val="1"/>
      </rPr>
      <t>Типовой состав</t>
    </r>
  </si>
  <si>
    <r>
      <rPr>
        <sz val="12"/>
        <rFont val="Times New Roman"/>
        <family val="1"/>
      </rPr>
      <t>Масса 1000 зерен</t>
    </r>
  </si>
  <si>
    <r>
      <rPr>
        <sz val="12"/>
        <rFont val="Times New Roman"/>
        <family val="1"/>
      </rPr>
      <t>Крупность</t>
    </r>
  </si>
  <si>
    <r>
      <rPr>
        <sz val="12"/>
        <rFont val="Times New Roman"/>
        <family val="1"/>
      </rPr>
      <t>Стекловидность (на диафаноскопе, по результатам осмотра среза зерна)</t>
    </r>
  </si>
  <si>
    <r>
      <rPr>
        <sz val="12"/>
        <rFont val="Times New Roman"/>
        <family val="1"/>
      </rPr>
      <t>Массовая доля мелких зерен</t>
    </r>
  </si>
  <si>
    <r>
      <rPr>
        <sz val="12"/>
        <rFont val="Times New Roman"/>
        <family val="1"/>
      </rPr>
      <t>Натура</t>
    </r>
  </si>
  <si>
    <r>
      <rPr>
        <sz val="12"/>
        <rFont val="Times New Roman"/>
        <family val="1"/>
      </rPr>
      <t>Крахмал</t>
    </r>
  </si>
  <si>
    <r>
      <rPr>
        <sz val="12"/>
        <rFont val="Times New Roman"/>
        <family val="1"/>
      </rPr>
      <t>Массовая доля белка</t>
    </r>
  </si>
  <si>
    <r>
      <rPr>
        <sz val="12"/>
        <rFont val="Times New Roman"/>
        <family val="1"/>
      </rPr>
      <t>титриметрический по Кьельдалю</t>
    </r>
  </si>
  <si>
    <r>
      <rPr>
        <sz val="12"/>
        <rFont val="Times New Roman"/>
        <family val="1"/>
      </rPr>
      <t>Массовая доля  испорченных зерен</t>
    </r>
  </si>
  <si>
    <r>
      <rPr>
        <sz val="12"/>
        <rFont val="Times New Roman"/>
        <family val="1"/>
      </rPr>
      <t>Массовая доля влаги</t>
    </r>
  </si>
  <si>
    <r>
      <rPr>
        <sz val="12"/>
        <rFont val="Times New Roman"/>
        <family val="1"/>
      </rPr>
      <t>воздушно-тепловой</t>
    </r>
  </si>
  <si>
    <r>
      <rPr>
        <sz val="12"/>
        <rFont val="Times New Roman"/>
        <family val="1"/>
      </rPr>
      <t>Массовая доля влаги (для кукурузы)</t>
    </r>
  </si>
  <si>
    <r>
      <rPr>
        <sz val="12"/>
        <rFont val="Times New Roman"/>
        <family val="1"/>
      </rPr>
      <t>Массовая доля чистого ядра(гречиха, овес, просо)</t>
    </r>
  </si>
  <si>
    <r>
      <rPr>
        <sz val="12"/>
        <rFont val="Times New Roman"/>
        <family val="1"/>
      </rPr>
      <t>весовой, расчетный</t>
    </r>
  </si>
  <si>
    <r>
      <rPr>
        <sz val="12"/>
        <rFont val="Times New Roman"/>
        <family val="1"/>
      </rPr>
      <t>Фузариозные зерна (пшеница, рожь, ячмень, тритикале)</t>
    </r>
  </si>
  <si>
    <r>
      <rPr>
        <sz val="12"/>
        <rFont val="Times New Roman"/>
        <family val="1"/>
      </rPr>
      <t>Массовая доля сорной примеси</t>
    </r>
  </si>
  <si>
    <r>
      <rPr>
        <sz val="12"/>
        <rFont val="Times New Roman"/>
        <family val="1"/>
      </rPr>
      <t>Массовая доля зерновой примеси</t>
    </r>
  </si>
  <si>
    <r>
      <rPr>
        <sz val="12"/>
        <rFont val="Times New Roman"/>
        <family val="1"/>
      </rPr>
      <t>Массовая доля вредных примесей</t>
    </r>
  </si>
  <si>
    <r>
      <rPr>
        <sz val="12"/>
        <rFont val="Times New Roman"/>
        <family val="1"/>
      </rPr>
      <t>Плотность для риса</t>
    </r>
  </si>
  <si>
    <r>
      <rPr>
        <sz val="12"/>
        <rFont val="Times New Roman"/>
        <family val="1"/>
      </rPr>
      <t>Белизна для риса</t>
    </r>
  </si>
  <si>
    <r>
      <rPr>
        <sz val="12"/>
        <rFont val="Times New Roman"/>
        <family val="1"/>
      </rPr>
      <t>фотометрический</t>
    </r>
  </si>
  <si>
    <r>
      <rPr>
        <sz val="12"/>
        <rFont val="Times New Roman"/>
        <family val="1"/>
      </rPr>
      <t>Выход шелушенного и шлифованного риса</t>
    </r>
  </si>
  <si>
    <r>
      <rPr>
        <sz val="12"/>
        <rFont val="Times New Roman"/>
        <family val="1"/>
      </rPr>
      <t>Массовая доля особо учитываемой примеси</t>
    </r>
  </si>
  <si>
    <r>
      <rPr>
        <sz val="12"/>
        <rFont val="Times New Roman"/>
        <family val="1"/>
      </rPr>
      <t>Массовая доля металломагнитной примеси</t>
    </r>
  </si>
  <si>
    <r>
      <rPr>
        <sz val="12"/>
        <rFont val="Times New Roman"/>
        <family val="1"/>
      </rPr>
      <t>Поврежденность вредителями (изъеденные)</t>
    </r>
  </si>
  <si>
    <r>
      <rPr>
        <sz val="12"/>
        <rFont val="Times New Roman"/>
        <family val="1"/>
      </rPr>
      <t>Выход зерна из початков кукурузы</t>
    </r>
  </si>
  <si>
    <r>
      <rPr>
        <sz val="12"/>
        <rFont val="Times New Roman"/>
        <family val="1"/>
      </rPr>
      <t>Содержание спор головневых грибов</t>
    </r>
  </si>
  <si>
    <r>
      <rPr>
        <sz val="12"/>
        <rFont val="Times New Roman"/>
        <family val="1"/>
      </rPr>
      <t>Пленчатость</t>
    </r>
  </si>
  <si>
    <r>
      <rPr>
        <sz val="12"/>
        <rFont val="Times New Roman"/>
        <family val="1"/>
      </rPr>
      <t>Массовая доля зольности</t>
    </r>
  </si>
  <si>
    <r>
      <rPr>
        <sz val="12"/>
        <rFont val="Times New Roman"/>
        <family val="1"/>
      </rPr>
      <t>Кислотность по болтушке</t>
    </r>
  </si>
  <si>
    <r>
      <rPr>
        <sz val="12"/>
        <rFont val="Times New Roman"/>
        <family val="1"/>
      </rPr>
      <t>титриметрический</t>
    </r>
  </si>
  <si>
    <r>
      <rPr>
        <sz val="12"/>
        <rFont val="Times New Roman"/>
        <family val="1"/>
      </rPr>
      <t>Кислотность</t>
    </r>
  </si>
  <si>
    <r>
      <rPr>
        <sz val="12"/>
        <rFont val="Times New Roman"/>
        <family val="1"/>
      </rPr>
      <t>Кислотное число жира</t>
    </r>
  </si>
  <si>
    <r>
      <rPr>
        <sz val="12"/>
        <rFont val="Times New Roman"/>
        <family val="1"/>
      </rPr>
      <t>Энергия и способность прорастания</t>
    </r>
  </si>
  <si>
    <r>
      <rPr>
        <sz val="12"/>
        <rFont val="Times New Roman"/>
        <family val="1"/>
      </rPr>
      <t>визуальный путем подсчета</t>
    </r>
  </si>
  <si>
    <r>
      <rPr>
        <sz val="12"/>
        <rFont val="Times New Roman"/>
        <family val="1"/>
      </rPr>
      <t>Экстрактивность ячменя</t>
    </r>
  </si>
  <si>
    <r>
      <rPr>
        <sz val="12"/>
        <rFont val="Times New Roman"/>
        <family val="1"/>
      </rPr>
      <t>Содержание зерен пшеницы, поврежденных клопом-черепашкой</t>
    </r>
  </si>
  <si>
    <r>
      <rPr>
        <sz val="12"/>
        <rFont val="Times New Roman"/>
        <family val="1"/>
      </rPr>
      <t>Качество и массовая доля клейковины</t>
    </r>
  </si>
  <si>
    <r>
      <rPr>
        <sz val="12"/>
        <rFont val="Times New Roman"/>
        <family val="1"/>
      </rPr>
      <t>весовой, механический</t>
    </r>
  </si>
  <si>
    <r>
      <rPr>
        <sz val="12"/>
        <rFont val="Times New Roman"/>
        <family val="1"/>
      </rPr>
      <t>Число падения</t>
    </r>
  </si>
  <si>
    <r>
      <rPr>
        <sz val="12"/>
        <rFont val="Times New Roman"/>
        <family val="1"/>
      </rPr>
      <t>метод определения числа
падения</t>
    </r>
  </si>
  <si>
    <r>
      <rPr>
        <sz val="12"/>
        <rFont val="Times New Roman"/>
        <family val="1"/>
      </rPr>
      <t>Массовая доля жира</t>
    </r>
  </si>
  <si>
    <r>
      <rPr>
        <b/>
        <sz val="12"/>
        <rFont val="Times New Roman"/>
        <family val="1"/>
      </rPr>
      <t>Масличные культуры, арахис.</t>
    </r>
  </si>
  <si>
    <r>
      <rPr>
        <sz val="12"/>
        <rFont val="Times New Roman"/>
        <family val="1"/>
      </rPr>
      <t>Вкус</t>
    </r>
  </si>
  <si>
    <r>
      <rPr>
        <sz val="12"/>
        <rFont val="Times New Roman"/>
        <family val="1"/>
      </rPr>
      <t>Зараженность и поврежденность вредителями</t>
    </r>
  </si>
  <si>
    <r>
      <rPr>
        <sz val="12"/>
        <rFont val="Times New Roman"/>
        <family val="1"/>
      </rPr>
      <t>Массовая доля сорной и масличной примеси</t>
    </r>
  </si>
  <si>
    <r>
      <rPr>
        <sz val="12"/>
        <rFont val="Times New Roman"/>
        <family val="1"/>
      </rPr>
      <t>Семена клещевины</t>
    </r>
  </si>
  <si>
    <r>
      <rPr>
        <sz val="12"/>
        <rFont val="Times New Roman"/>
        <family val="1"/>
      </rPr>
      <t>Массовая доля вредной примеси</t>
    </r>
  </si>
  <si>
    <r>
      <rPr>
        <sz val="12"/>
        <rFont val="Times New Roman"/>
        <family val="1"/>
      </rPr>
      <t>Масличность</t>
    </r>
  </si>
  <si>
    <r>
      <rPr>
        <sz val="12"/>
        <rFont val="Times New Roman"/>
        <family val="1"/>
      </rPr>
      <t>Лузжистость</t>
    </r>
  </si>
  <si>
    <r>
      <rPr>
        <sz val="12"/>
        <rFont val="Times New Roman"/>
        <family val="1"/>
      </rPr>
      <t>Кислотное число масла для подсолнечника</t>
    </r>
  </si>
  <si>
    <r>
      <rPr>
        <sz val="12"/>
        <rFont val="Times New Roman"/>
        <family val="1"/>
      </rPr>
      <t>титриметриметрический</t>
    </r>
  </si>
  <si>
    <r>
      <rPr>
        <b/>
        <sz val="12"/>
        <rFont val="Times New Roman"/>
        <family val="1"/>
      </rPr>
      <t>Продукция мукомольной и крупяной промышленности.</t>
    </r>
  </si>
  <si>
    <r>
      <rPr>
        <sz val="12"/>
        <rFont val="Times New Roman"/>
        <family val="1"/>
      </rPr>
      <t>Внешний вид</t>
    </r>
  </si>
  <si>
    <r>
      <rPr>
        <sz val="12"/>
        <rFont val="Times New Roman"/>
        <family val="1"/>
      </rPr>
      <t>Массовая доля влажности</t>
    </r>
  </si>
  <si>
    <r>
      <rPr>
        <sz val="12"/>
        <rFont val="Times New Roman"/>
        <family val="1"/>
      </rPr>
      <t>Массовая доля испорченных ядер (для крупы)</t>
    </r>
  </si>
  <si>
    <r>
      <rPr>
        <sz val="12"/>
        <rFont val="Times New Roman"/>
        <family val="1"/>
      </rPr>
      <t>метод определения числа падения</t>
    </r>
  </si>
  <si>
    <r>
      <rPr>
        <sz val="12"/>
        <rFont val="Times New Roman"/>
        <family val="1"/>
      </rPr>
      <t>Крупность помола</t>
    </r>
  </si>
  <si>
    <r>
      <rPr>
        <sz val="12"/>
        <rFont val="Times New Roman"/>
        <family val="1"/>
      </rPr>
      <t>Крупность (для крупы) и выравненность</t>
    </r>
  </si>
  <si>
    <r>
      <rPr>
        <sz val="12"/>
        <rFont val="Times New Roman"/>
        <family val="1"/>
      </rPr>
      <t>Наличие минеральной примеси</t>
    </r>
  </si>
  <si>
    <r>
      <rPr>
        <sz val="12"/>
        <rFont val="Times New Roman"/>
        <family val="1"/>
      </rPr>
      <t>Металломагнитная примесь</t>
    </r>
  </si>
  <si>
    <r>
      <rPr>
        <sz val="12"/>
        <rFont val="Times New Roman"/>
        <family val="1"/>
      </rPr>
      <t>Наличие болезней и плесени (зараженность возбудителем «картофельной болезни» хлеба)</t>
    </r>
  </si>
  <si>
    <r>
      <rPr>
        <sz val="12"/>
        <rFont val="Times New Roman"/>
        <family val="1"/>
      </rPr>
      <t>Пробная лабораторная выпечка хлеба</t>
    </r>
  </si>
  <si>
    <r>
      <rPr>
        <sz val="12"/>
        <rFont val="Times New Roman"/>
        <family val="1"/>
      </rPr>
      <t>Массовая доля доброкачественного ядра</t>
    </r>
  </si>
  <si>
    <r>
      <rPr>
        <sz val="12"/>
        <rFont val="Times New Roman"/>
        <family val="1"/>
      </rPr>
      <t>Испорченные и поврежденные зерна</t>
    </r>
  </si>
  <si>
    <r>
      <rPr>
        <sz val="12"/>
        <rFont val="Times New Roman"/>
        <family val="1"/>
      </rPr>
      <t>Пожелтевшие зерна риса</t>
    </r>
  </si>
  <si>
    <r>
      <rPr>
        <sz val="12"/>
        <rFont val="Times New Roman"/>
        <family val="1"/>
      </rPr>
      <t>Глютинозные зерна риса, меловых</t>
    </r>
  </si>
  <si>
    <r>
      <rPr>
        <sz val="12"/>
        <rFont val="Times New Roman"/>
        <family val="1"/>
      </rPr>
      <t>Красные зерна риса, с красной полоской</t>
    </r>
  </si>
  <si>
    <r>
      <rPr>
        <sz val="12"/>
        <rFont val="Times New Roman"/>
        <family val="1"/>
      </rPr>
      <t>Содержания семян, поврежденных гороховой зерновкой листоверткой</t>
    </r>
  </si>
  <si>
    <r>
      <rPr>
        <sz val="12"/>
        <rFont val="Times New Roman"/>
        <family val="1"/>
      </rPr>
      <t>Белизна</t>
    </r>
  </si>
  <si>
    <r>
      <rPr>
        <sz val="12"/>
        <rFont val="Times New Roman"/>
        <family val="1"/>
      </rPr>
      <t>Развариваемость круп</t>
    </r>
  </si>
  <si>
    <r>
      <rPr>
        <sz val="12"/>
        <rFont val="Times New Roman"/>
        <family val="1"/>
      </rPr>
      <t>Массовая доля мучки</t>
    </r>
  </si>
  <si>
    <r>
      <rPr>
        <sz val="12"/>
        <rFont val="Times New Roman"/>
        <family val="1"/>
      </rPr>
      <t>Автолитическая активность</t>
    </r>
  </si>
  <si>
    <r>
      <rPr>
        <sz val="12"/>
        <rFont val="Times New Roman"/>
        <family val="1"/>
      </rPr>
      <t>рефрактометрический</t>
    </r>
  </si>
  <si>
    <r>
      <rPr>
        <sz val="12"/>
        <rFont val="Times New Roman"/>
        <family val="1"/>
      </rPr>
      <t>Количество и качество клейковины</t>
    </r>
  </si>
  <si>
    <r>
      <rPr>
        <sz val="12"/>
        <rFont val="Times New Roman"/>
        <family val="1"/>
      </rPr>
      <t>Массовая доля сухой клейковины</t>
    </r>
  </si>
  <si>
    <r>
      <rPr>
        <sz val="12"/>
        <rFont val="Times New Roman"/>
        <family val="1"/>
      </rPr>
      <t>Дегустация сваренной каши (запах, вкус)</t>
    </r>
  </si>
  <si>
    <r>
      <rPr>
        <sz val="12"/>
        <rFont val="Times New Roman"/>
        <family val="1"/>
      </rPr>
      <t>Недодир (для перловой и ячневой круп)</t>
    </r>
  </si>
  <si>
    <r>
      <rPr>
        <sz val="12"/>
        <rFont val="Times New Roman"/>
        <family val="1"/>
      </rPr>
      <t>Массовая доля примесей (сорная и вредной примесей, цветковых пленок)</t>
    </r>
  </si>
  <si>
    <r>
      <rPr>
        <sz val="12"/>
        <rFont val="Times New Roman"/>
        <family val="1"/>
      </rPr>
      <t>Колотые, битые ядра, зерна</t>
    </r>
  </si>
  <si>
    <r>
      <rPr>
        <sz val="12"/>
        <rFont val="Times New Roman"/>
        <family val="1"/>
      </rPr>
      <t>Дробленые зерна в рисе</t>
    </r>
  </si>
  <si>
    <r>
      <rPr>
        <sz val="12"/>
        <rFont val="Times New Roman"/>
        <family val="1"/>
      </rPr>
      <t>Необрушенные зерна</t>
    </r>
  </si>
  <si>
    <r>
      <rPr>
        <sz val="12"/>
        <rFont val="Times New Roman"/>
        <family val="1"/>
      </rPr>
      <t>Поврежденные ядра</t>
    </r>
  </si>
  <si>
    <r>
      <rPr>
        <b/>
        <sz val="12"/>
        <rFont val="Times New Roman"/>
        <family val="1"/>
      </rPr>
      <t>Солод пивоваренный ячменный.</t>
    </r>
  </si>
  <si>
    <r>
      <rPr>
        <sz val="12"/>
        <rFont val="Times New Roman"/>
        <family val="1"/>
      </rPr>
      <t>Вид зерна на срезе</t>
    </r>
  </si>
  <si>
    <r>
      <rPr>
        <sz val="12"/>
        <rFont val="Times New Roman"/>
        <family val="1"/>
      </rPr>
      <t>Массовая доля  сорной примеси</t>
    </r>
  </si>
  <si>
    <r>
      <rPr>
        <sz val="12"/>
        <rFont val="Times New Roman"/>
        <family val="1"/>
      </rPr>
      <t>Массовая доля  влаги</t>
    </r>
  </si>
  <si>
    <r>
      <rPr>
        <sz val="12"/>
        <rFont val="Times New Roman"/>
        <family val="1"/>
      </rPr>
      <t>Массовая доля  белковых веществ</t>
    </r>
  </si>
  <si>
    <r>
      <rPr>
        <sz val="12"/>
        <rFont val="Times New Roman"/>
        <family val="1"/>
      </rPr>
      <t>Массовая доля экстракта в сухом веществе</t>
    </r>
  </si>
  <si>
    <r>
      <rPr>
        <sz val="12"/>
        <rFont val="Times New Roman"/>
        <family val="1"/>
      </rPr>
      <t>пикнометрический</t>
    </r>
  </si>
  <si>
    <r>
      <rPr>
        <sz val="12"/>
        <rFont val="Times New Roman"/>
        <family val="1"/>
      </rPr>
      <t>Мучнистые зерна</t>
    </r>
  </si>
  <si>
    <r>
      <rPr>
        <sz val="12"/>
        <rFont val="Times New Roman"/>
        <family val="1"/>
      </rPr>
      <t>Стекловидные зерна</t>
    </r>
  </si>
  <si>
    <r>
      <rPr>
        <sz val="12"/>
        <rFont val="Times New Roman"/>
        <family val="1"/>
      </rPr>
      <t>Темные зерна</t>
    </r>
  </si>
  <si>
    <r>
      <rPr>
        <sz val="12"/>
        <rFont val="Times New Roman"/>
        <family val="1"/>
      </rPr>
      <t>Карамельные зерна</t>
    </r>
  </si>
  <si>
    <r>
      <rPr>
        <sz val="12"/>
        <rFont val="Times New Roman"/>
        <family val="1"/>
      </rPr>
      <t>Продолжительность осахаривания</t>
    </r>
  </si>
  <si>
    <r>
      <rPr>
        <sz val="12"/>
        <rFont val="Times New Roman"/>
        <family val="1"/>
      </rPr>
      <t>Цвет лабораторного сусла</t>
    </r>
  </si>
  <si>
    <r>
      <rPr>
        <sz val="12"/>
        <rFont val="Times New Roman"/>
        <family val="1"/>
      </rPr>
      <t>Кислотность лабораторного сусла</t>
    </r>
  </si>
  <si>
    <r>
      <rPr>
        <b/>
        <sz val="12"/>
        <rFont val="Times New Roman"/>
        <family val="1"/>
      </rPr>
      <t>Зерно злаковых, бобовых, масличных на кормовые цели.</t>
    </r>
  </si>
  <si>
    <r>
      <rPr>
        <sz val="12"/>
        <rFont val="Times New Roman"/>
        <family val="1"/>
      </rPr>
      <t>Массовая доля натрия</t>
    </r>
  </si>
  <si>
    <r>
      <rPr>
        <sz val="12"/>
        <rFont val="Times New Roman"/>
        <family val="1"/>
      </rPr>
      <t>пламенно-фотометрический</t>
    </r>
  </si>
  <si>
    <r>
      <rPr>
        <sz val="12"/>
        <rFont val="Times New Roman"/>
        <family val="1"/>
      </rPr>
      <t>Массовая доля магния</t>
    </r>
  </si>
  <si>
    <r>
      <rPr>
        <sz val="12"/>
        <rFont val="Times New Roman"/>
        <family val="1"/>
      </rPr>
      <t>Зараженность и поврежденность вредителями хлебных запасов</t>
    </r>
  </si>
  <si>
    <r>
      <rPr>
        <sz val="12"/>
        <rFont val="Times New Roman"/>
        <family val="1"/>
      </rPr>
      <t>Массовая доля сырой клетчатки</t>
    </r>
  </si>
  <si>
    <r>
      <rPr>
        <sz val="12"/>
        <rFont val="Times New Roman"/>
        <family val="1"/>
      </rPr>
      <t>Массовая доля крахмала</t>
    </r>
  </si>
  <si>
    <r>
      <rPr>
        <sz val="12"/>
        <rFont val="Times New Roman"/>
        <family val="1"/>
      </rPr>
      <t>поляриметрический</t>
    </r>
  </si>
  <si>
    <r>
      <rPr>
        <sz val="12"/>
        <rFont val="Times New Roman"/>
        <family val="1"/>
      </rPr>
      <t>Массовая доля азота</t>
    </r>
  </si>
  <si>
    <r>
      <rPr>
        <sz val="12"/>
        <rFont val="Times New Roman"/>
        <family val="1"/>
      </rPr>
      <t>Массовая доля кальция</t>
    </r>
  </si>
  <si>
    <r>
      <rPr>
        <sz val="12"/>
        <rFont val="Times New Roman"/>
        <family val="1"/>
      </rPr>
      <t>Массовая доля калия</t>
    </r>
  </si>
  <si>
    <r>
      <rPr>
        <sz val="12"/>
        <rFont val="Times New Roman"/>
        <family val="1"/>
      </rPr>
      <t>Массовая доля сухого вещества</t>
    </r>
  </si>
  <si>
    <r>
      <rPr>
        <sz val="12"/>
        <rFont val="Times New Roman"/>
        <family val="1"/>
      </rPr>
      <t>Массовая доля фосфора</t>
    </r>
  </si>
  <si>
    <r>
      <rPr>
        <sz val="12"/>
        <rFont val="Times New Roman"/>
        <family val="1"/>
      </rPr>
      <t>фотоколометрический</t>
    </r>
  </si>
  <si>
    <r>
      <rPr>
        <sz val="12"/>
        <rFont val="Times New Roman"/>
        <family val="1"/>
      </rPr>
      <t>Массовая доля сырого жира</t>
    </r>
  </si>
  <si>
    <r>
      <rPr>
        <sz val="12"/>
        <rFont val="Times New Roman"/>
        <family val="1"/>
      </rPr>
      <t>Массовая доля протеина</t>
    </r>
  </si>
  <si>
    <r>
      <rPr>
        <sz val="12"/>
        <rFont val="Times New Roman"/>
        <family val="1"/>
      </rPr>
      <t>Массовая доля сорной, зерновой и масличной примесей</t>
    </r>
  </si>
  <si>
    <r>
      <rPr>
        <sz val="12"/>
        <rFont val="Times New Roman"/>
        <family val="1"/>
      </rPr>
      <t>Фузариозные зерна</t>
    </r>
  </si>
  <si>
    <r>
      <rPr>
        <sz val="12"/>
        <rFont val="Times New Roman"/>
        <family val="1"/>
      </rPr>
      <t>Йод</t>
    </r>
  </si>
  <si>
    <r>
      <rPr>
        <sz val="12"/>
        <rFont val="Times New Roman"/>
        <family val="1"/>
      </rPr>
      <t>Фтор</t>
    </r>
  </si>
  <si>
    <r>
      <rPr>
        <b/>
        <sz val="12"/>
        <rFont val="Times New Roman"/>
        <family val="1"/>
      </rPr>
      <t>Отруби, жмыхи, шроты.</t>
    </r>
  </si>
  <si>
    <r>
      <rPr>
        <sz val="12"/>
        <rFont val="Times New Roman"/>
        <family val="1"/>
      </rPr>
      <t>Зараженность вредителями  хлебных запасов</t>
    </r>
  </si>
  <si>
    <r>
      <rPr>
        <sz val="12"/>
        <rFont val="Times New Roman"/>
        <family val="1"/>
      </rPr>
      <t>Активность  уреазы без обезжиривания</t>
    </r>
  </si>
  <si>
    <r>
      <rPr>
        <sz val="12"/>
        <rFont val="Times New Roman"/>
        <family val="1"/>
      </rPr>
      <t>Активность уреазы с предварительным обезжириванием пробы</t>
    </r>
  </si>
  <si>
    <r>
      <rPr>
        <sz val="12"/>
        <rFont val="Times New Roman"/>
        <family val="1"/>
      </rPr>
      <t>Массовая доля сырой  клетчатки</t>
    </r>
  </si>
  <si>
    <r>
      <rPr>
        <sz val="12"/>
        <rFont val="Times New Roman"/>
        <family val="1"/>
      </rPr>
      <t>Массовая доля жира и экстрактивных веществ</t>
    </r>
  </si>
  <si>
    <r>
      <rPr>
        <sz val="12"/>
        <rFont val="Times New Roman"/>
        <family val="1"/>
      </rPr>
      <t>Массовая доля влаги  и  летучих веществ</t>
    </r>
  </si>
  <si>
    <r>
      <rPr>
        <sz val="12"/>
        <rFont val="Times New Roman"/>
        <family val="1"/>
      </rPr>
      <t>Массовая доля госсипола</t>
    </r>
  </si>
  <si>
    <r>
      <rPr>
        <sz val="12"/>
        <rFont val="Times New Roman"/>
        <family val="1"/>
      </rPr>
      <t>Перекисное число</t>
    </r>
  </si>
  <si>
    <r>
      <rPr>
        <sz val="12"/>
        <rFont val="Times New Roman"/>
        <family val="1"/>
      </rPr>
      <t>Кислотное число</t>
    </r>
  </si>
  <si>
    <r>
      <rPr>
        <sz val="12"/>
        <rFont val="Times New Roman"/>
        <family val="1"/>
      </rPr>
      <t>Аммиачный азот</t>
    </r>
  </si>
  <si>
    <r>
      <rPr>
        <sz val="12"/>
        <rFont val="Times New Roman"/>
        <family val="1"/>
      </rPr>
      <t>Синильная кислота</t>
    </r>
  </si>
  <si>
    <r>
      <rPr>
        <b/>
        <sz val="12"/>
        <rFont val="Times New Roman"/>
        <family val="1"/>
      </rPr>
      <t>Комбикорма, премиксы, белково-витаминные добавки.</t>
    </r>
  </si>
  <si>
    <r>
      <rPr>
        <sz val="12"/>
        <rFont val="Times New Roman"/>
        <family val="1"/>
      </rPr>
      <t>Внешний вид и консистенция</t>
    </r>
  </si>
  <si>
    <r>
      <rPr>
        <sz val="12"/>
        <rFont val="Times New Roman"/>
        <family val="1"/>
      </rPr>
      <t>Цвет, запах</t>
    </r>
  </si>
  <si>
    <r>
      <rPr>
        <sz val="12"/>
        <rFont val="Times New Roman"/>
        <family val="1"/>
      </rPr>
      <t>Диаметр гранул</t>
    </r>
  </si>
  <si>
    <r>
      <rPr>
        <sz val="12"/>
        <rFont val="Times New Roman"/>
        <family val="1"/>
      </rPr>
      <t>измерительный</t>
    </r>
  </si>
  <si>
    <r>
      <rPr>
        <sz val="12"/>
        <rFont val="Times New Roman"/>
        <family val="1"/>
      </rPr>
      <t>Длина гранул</t>
    </r>
  </si>
  <si>
    <r>
      <rPr>
        <sz val="12"/>
        <rFont val="Times New Roman"/>
        <family val="1"/>
      </rPr>
      <t>Крошимость гранул</t>
    </r>
  </si>
  <si>
    <r>
      <rPr>
        <sz val="12"/>
        <rFont val="Times New Roman"/>
        <family val="1"/>
      </rPr>
      <t>Водостойкость</t>
    </r>
  </si>
  <si>
    <r>
      <rPr>
        <sz val="12"/>
        <rFont val="Times New Roman"/>
        <family val="1"/>
      </rPr>
      <t>растворение</t>
    </r>
  </si>
  <si>
    <r>
      <rPr>
        <sz val="12"/>
        <rFont val="Times New Roman"/>
        <family val="1"/>
      </rPr>
      <t>Разбухаемость</t>
    </r>
  </si>
  <si>
    <r>
      <rPr>
        <sz val="12"/>
        <rFont val="Times New Roman"/>
        <family val="1"/>
      </rPr>
      <t>Зараженность вредителями хлебных запасов</t>
    </r>
  </si>
  <si>
    <r>
      <rPr>
        <sz val="12"/>
        <rFont val="Times New Roman"/>
        <family val="1"/>
      </rPr>
      <t>Металломагнитные примеси</t>
    </r>
  </si>
  <si>
    <r>
      <rPr>
        <sz val="12"/>
        <rFont val="Times New Roman"/>
        <family val="1"/>
      </rPr>
      <t>Массовая доля сырого протеина</t>
    </r>
  </si>
  <si>
    <r>
      <rPr>
        <sz val="12"/>
        <rFont val="Times New Roman"/>
        <family val="1"/>
      </rPr>
      <t>Массовая доля углекислого кальция</t>
    </r>
  </si>
  <si>
    <r>
      <rPr>
        <sz val="12"/>
        <rFont val="Times New Roman"/>
        <family val="1"/>
      </rPr>
      <t>комплексонометрический</t>
    </r>
  </si>
  <si>
    <r>
      <rPr>
        <sz val="12"/>
        <rFont val="Times New Roman"/>
        <family val="1"/>
      </rPr>
      <t>Массовая доля углекислого магния</t>
    </r>
  </si>
  <si>
    <r>
      <rPr>
        <sz val="12"/>
        <rFont val="Times New Roman"/>
        <family val="1"/>
      </rPr>
      <t>Массовая доля хлорида натрия</t>
    </r>
  </si>
  <si>
    <r>
      <rPr>
        <sz val="12"/>
        <rFont val="Times New Roman"/>
        <family val="1"/>
      </rPr>
      <t>Крупность размола (остаток на сите3-5 мм)</t>
    </r>
  </si>
  <si>
    <r>
      <rPr>
        <sz val="12"/>
        <rFont val="Times New Roman"/>
        <family val="1"/>
      </rPr>
      <t>Массовая доля не размолотых семян</t>
    </r>
  </si>
  <si>
    <r>
      <rPr>
        <sz val="12"/>
        <rFont val="Times New Roman"/>
        <family val="1"/>
      </rPr>
      <t>Массовая доля карбамида</t>
    </r>
  </si>
  <si>
    <r>
      <rPr>
        <sz val="12"/>
        <rFont val="Times New Roman"/>
        <family val="1"/>
      </rPr>
      <t>Общая кислотность</t>
    </r>
  </si>
  <si>
    <r>
      <rPr>
        <b/>
        <sz val="12"/>
        <rFont val="Times New Roman"/>
        <family val="1"/>
      </rPr>
      <t>Хлебобулочные и макаронные изделия.</t>
    </r>
  </si>
  <si>
    <r>
      <rPr>
        <sz val="12"/>
        <rFont val="Times New Roman"/>
        <family val="1"/>
      </rPr>
      <t>Кулинарные свойства спагетти</t>
    </r>
  </si>
  <si>
    <r>
      <rPr>
        <sz val="12"/>
        <rFont val="Times New Roman"/>
        <family val="1"/>
      </rPr>
      <t>Внешний вид, форма, поверхность, цвет</t>
    </r>
  </si>
  <si>
    <r>
      <rPr>
        <sz val="12"/>
        <rFont val="Times New Roman"/>
        <family val="1"/>
      </rPr>
      <t>Вкус, запах</t>
    </r>
  </si>
  <si>
    <r>
      <rPr>
        <sz val="12"/>
        <rFont val="Times New Roman"/>
        <family val="1"/>
      </rPr>
      <t>Состояние мякиша (пропечённость, промесс)</t>
    </r>
  </si>
  <si>
    <r>
      <rPr>
        <sz val="12"/>
        <rFont val="Times New Roman"/>
        <family val="1"/>
      </rPr>
      <t>Сохранность формы сваренных изделий</t>
    </r>
  </si>
  <si>
    <r>
      <rPr>
        <sz val="12"/>
        <rFont val="Times New Roman"/>
        <family val="1"/>
      </rPr>
      <t>Пористость</t>
    </r>
  </si>
  <si>
    <r>
      <rPr>
        <sz val="12"/>
        <rFont val="Times New Roman"/>
        <family val="1"/>
      </rPr>
      <t>Набухаемость</t>
    </r>
  </si>
  <si>
    <r>
      <rPr>
        <sz val="12"/>
        <rFont val="Times New Roman"/>
        <family val="1"/>
      </rPr>
      <t>Зараженность и загрязненность вредителями хлебных запасов</t>
    </r>
  </si>
  <si>
    <r>
      <rPr>
        <sz val="12"/>
        <rFont val="Times New Roman"/>
        <family val="1"/>
      </rPr>
      <t>Посторонние включения</t>
    </r>
  </si>
  <si>
    <r>
      <rPr>
        <sz val="12"/>
        <rFont val="Times New Roman"/>
        <family val="1"/>
      </rPr>
      <t>Хруст от минеральной примеси</t>
    </r>
  </si>
  <si>
    <r>
      <rPr>
        <sz val="12"/>
        <rFont val="Times New Roman"/>
        <family val="1"/>
      </rPr>
      <t>Содержание лома, крошки, деформированных изделий</t>
    </r>
  </si>
  <si>
    <r>
      <rPr>
        <sz val="12"/>
        <rFont val="Times New Roman"/>
        <family val="1"/>
      </rPr>
      <t>Массовая доля намокаемости</t>
    </r>
  </si>
  <si>
    <r>
      <rPr>
        <sz val="12"/>
        <rFont val="Times New Roman"/>
        <family val="1"/>
      </rPr>
      <t>Массовая доля поваренной соли</t>
    </r>
  </si>
  <si>
    <r>
      <rPr>
        <sz val="12"/>
        <rFont val="Times New Roman"/>
        <family val="1"/>
      </rPr>
      <t>аргентометрический</t>
    </r>
  </si>
  <si>
    <r>
      <rPr>
        <sz val="12"/>
        <rFont val="Times New Roman"/>
        <family val="1"/>
      </rPr>
      <t>Массовая доля начинки</t>
    </r>
  </si>
  <si>
    <r>
      <rPr>
        <sz val="12"/>
        <rFont val="Times New Roman"/>
        <family val="1"/>
      </rPr>
      <t>Массовая доля йода</t>
    </r>
  </si>
  <si>
    <r>
      <rPr>
        <sz val="12"/>
        <rFont val="Times New Roman"/>
        <family val="1"/>
      </rPr>
      <t>Массовая доля  жира</t>
    </r>
  </si>
  <si>
    <r>
      <rPr>
        <sz val="12"/>
        <rFont val="Times New Roman"/>
        <family val="1"/>
      </rPr>
      <t>Массовая доля сахара</t>
    </r>
  </si>
  <si>
    <r>
      <rPr>
        <sz val="12"/>
        <rFont val="Times New Roman"/>
        <family val="1"/>
      </rPr>
      <t>Массовая доля золы, нерастворимой в 10 % растворе HCl</t>
    </r>
  </si>
  <si>
    <r>
      <rPr>
        <sz val="12"/>
        <rFont val="Times New Roman"/>
        <family val="1"/>
      </rPr>
      <t>Сухое вещество, перешедшее в варочную воду</t>
    </r>
  </si>
  <si>
    <r>
      <rPr>
        <b/>
        <sz val="12"/>
        <rFont val="Times New Roman"/>
        <family val="1"/>
      </rPr>
      <t>Изделия кондитерские мучные и сахаристые, конфеты</t>
    </r>
  </si>
  <si>
    <r>
      <rPr>
        <sz val="12"/>
        <rFont val="Times New Roman"/>
        <family val="1"/>
      </rPr>
      <t>Вкус и запах</t>
    </r>
  </si>
  <si>
    <r>
      <rPr>
        <sz val="12"/>
        <rFont val="Times New Roman"/>
        <family val="1"/>
      </rPr>
      <t>Форма, поверхность</t>
    </r>
  </si>
  <si>
    <r>
      <rPr>
        <sz val="12"/>
        <rFont val="Times New Roman"/>
        <family val="1"/>
      </rPr>
      <t>Масса нетто и составных частей</t>
    </r>
  </si>
  <si>
    <r>
      <rPr>
        <sz val="12"/>
        <rFont val="Times New Roman"/>
        <family val="1"/>
      </rPr>
      <t>Массовая доля глазури</t>
    </r>
  </si>
  <si>
    <r>
      <rPr>
        <sz val="12"/>
        <rFont val="Times New Roman"/>
        <family val="1"/>
      </rPr>
      <t>экстракционно-весовой</t>
    </r>
  </si>
  <si>
    <r>
      <rPr>
        <sz val="12"/>
        <rFont val="Times New Roman"/>
        <family val="1"/>
      </rPr>
      <t>Массовая доля влаги и сухих веществ</t>
    </r>
  </si>
  <si>
    <r>
      <rPr>
        <sz val="12"/>
        <rFont val="Times New Roman"/>
        <family val="1"/>
      </rPr>
      <t>Массовая доля золы</t>
    </r>
  </si>
  <si>
    <r>
      <rPr>
        <sz val="12"/>
        <rFont val="Times New Roman"/>
        <family val="1"/>
      </rPr>
      <t>Массовая доля общей сернистой кислоты</t>
    </r>
  </si>
  <si>
    <r>
      <rPr>
        <sz val="12"/>
        <rFont val="Times New Roman"/>
        <family val="1"/>
      </rPr>
      <t>потенциометрическое</t>
    </r>
  </si>
  <si>
    <r>
      <rPr>
        <sz val="12"/>
        <rFont val="Times New Roman"/>
        <family val="1"/>
      </rPr>
      <t>Щелочность</t>
    </r>
  </si>
  <si>
    <r>
      <rPr>
        <sz val="12"/>
        <rFont val="Times New Roman"/>
        <family val="1"/>
      </rPr>
      <t>Степень измельчения</t>
    </r>
  </si>
  <si>
    <r>
      <rPr>
        <sz val="12"/>
        <rFont val="Times New Roman"/>
        <family val="1"/>
      </rPr>
      <t>весовой, лазерная дифракция</t>
    </r>
  </si>
  <si>
    <r>
      <rPr>
        <sz val="12"/>
        <rFont val="Times New Roman"/>
        <family val="1"/>
      </rPr>
      <t>Плотность пористых изделий</t>
    </r>
  </si>
  <si>
    <r>
      <rPr>
        <sz val="12"/>
        <rFont val="Times New Roman"/>
        <family val="1"/>
      </rPr>
      <t>Намокаемость</t>
    </r>
  </si>
  <si>
    <r>
      <rPr>
        <b/>
        <sz val="12"/>
        <rFont val="Times New Roman"/>
        <family val="1"/>
      </rPr>
      <t>Исследование по ГОСТ.</t>
    </r>
  </si>
  <si>
    <r>
      <rPr>
        <sz val="12"/>
        <rFont val="Times New Roman"/>
        <family val="1"/>
      </rPr>
      <t>Крупа рисовая ГОСТ 6292-93</t>
    </r>
  </si>
  <si>
    <r>
      <rPr>
        <sz val="12"/>
        <rFont val="Times New Roman"/>
        <family val="1"/>
      </rPr>
      <t>Крупа гречневая ГОСТ Р 55290-2012</t>
    </r>
  </si>
  <si>
    <r>
      <rPr>
        <sz val="12"/>
        <rFont val="Times New Roman"/>
        <family val="1"/>
      </rPr>
      <t>Крупа пшено шлифованное ГОСТ 572-2016</t>
    </r>
  </si>
  <si>
    <r>
      <rPr>
        <sz val="12"/>
        <rFont val="Times New Roman"/>
        <family val="1"/>
      </rPr>
      <t>Крупа ячменная ГОСТ 5784-60</t>
    </r>
  </si>
  <si>
    <r>
      <rPr>
        <sz val="12"/>
        <rFont val="Times New Roman"/>
        <family val="1"/>
      </rPr>
      <t>Крупа пшеничная (Полтавская, Артек) ГОСТ 276-60</t>
    </r>
  </si>
  <si>
    <r>
      <rPr>
        <sz val="12"/>
        <rFont val="Times New Roman"/>
        <family val="1"/>
      </rPr>
      <t>Соя ГОСТ 17109-88</t>
    </r>
  </si>
  <si>
    <r>
      <rPr>
        <sz val="12"/>
        <rFont val="Times New Roman"/>
        <family val="1"/>
      </rPr>
      <t>Пшеница ГОСТ Р 9353-2016</t>
    </r>
  </si>
  <si>
    <r>
      <rPr>
        <sz val="12"/>
        <rFont val="Times New Roman"/>
        <family val="1"/>
      </rPr>
      <t>Мука пшеничная ГОСТ Р 52189-2003/ ГОСТ 26574-2017</t>
    </r>
  </si>
  <si>
    <r>
      <rPr>
        <sz val="12"/>
        <rFont val="Times New Roman"/>
        <family val="1"/>
      </rPr>
      <t>Хлопья овсяные ГОСТ 21149-93</t>
    </r>
  </si>
  <si>
    <r>
      <rPr>
        <sz val="12"/>
        <rFont val="Times New Roman"/>
        <family val="1"/>
      </rPr>
      <t>Крупа горох шлифованный ГОСТ 6201-68</t>
    </r>
  </si>
  <si>
    <r>
      <rPr>
        <sz val="12"/>
        <rFont val="Times New Roman"/>
        <family val="1"/>
      </rPr>
      <t>Крупа овсяная ГОСТ 3034-75</t>
    </r>
  </si>
  <si>
    <r>
      <rPr>
        <sz val="12"/>
        <rFont val="Times New Roman"/>
        <family val="1"/>
      </rPr>
      <t>Солод ячменный пивоваренный ГОСТ 29294-2014</t>
    </r>
  </si>
  <si>
    <r>
      <rPr>
        <sz val="12"/>
        <rFont val="Times New Roman"/>
        <family val="1"/>
      </rPr>
      <t>Крупа манная ГОСТ 7022-97</t>
    </r>
  </si>
  <si>
    <r>
      <rPr>
        <sz val="12"/>
        <rFont val="Times New Roman"/>
        <family val="1"/>
      </rPr>
      <t>Крупа кукурузная ГОСТ 6002-69</t>
    </r>
  </si>
  <si>
    <r>
      <rPr>
        <sz val="12"/>
        <rFont val="Times New Roman"/>
        <family val="1"/>
      </rPr>
      <t>Кукуруза кормовая ГОСТ Р 53903</t>
    </r>
  </si>
  <si>
    <r>
      <rPr>
        <sz val="12"/>
        <rFont val="Times New Roman"/>
        <family val="1"/>
      </rPr>
      <t>Кукуруза ГОСТ 13634-90</t>
    </r>
  </si>
  <si>
    <r>
      <rPr>
        <sz val="12"/>
        <rFont val="Times New Roman"/>
        <family val="1"/>
      </rPr>
      <t>Овес кормовой ГОСТ Р 53901</t>
    </r>
  </si>
  <si>
    <r>
      <rPr>
        <sz val="12"/>
        <rFont val="Times New Roman"/>
        <family val="1"/>
      </rPr>
      <t>Пшеница кормовая ГОСТ Р 54078</t>
    </r>
  </si>
  <si>
    <r>
      <rPr>
        <sz val="12"/>
        <rFont val="Times New Roman"/>
        <family val="1"/>
      </rPr>
      <t>Ячмень ГОСТ 28672-2019</t>
    </r>
  </si>
  <si>
    <r>
      <rPr>
        <b/>
        <sz val="12"/>
        <rFont val="Times New Roman"/>
        <family val="1"/>
      </rPr>
      <t>III</t>
    </r>
  </si>
  <si>
    <r>
      <rPr>
        <b/>
        <sz val="12"/>
        <rFont val="Times New Roman"/>
        <family val="1"/>
      </rPr>
      <t>Пищевая масложировая продукция.</t>
    </r>
  </si>
  <si>
    <r>
      <rPr>
        <sz val="12"/>
        <rFont val="Times New Roman"/>
        <family val="1"/>
      </rPr>
      <t>Консистенция и внешний вид</t>
    </r>
  </si>
  <si>
    <r>
      <rPr>
        <sz val="12"/>
        <rFont val="Times New Roman"/>
        <family val="1"/>
      </rPr>
      <t>Прозрачность</t>
    </r>
  </si>
  <si>
    <r>
      <rPr>
        <sz val="12"/>
        <rFont val="Times New Roman"/>
        <family val="1"/>
      </rPr>
      <t>Число омыления</t>
    </r>
  </si>
  <si>
    <r>
      <rPr>
        <sz val="12"/>
        <rFont val="Times New Roman"/>
        <family val="1"/>
      </rPr>
      <t>Содержание мыла</t>
    </r>
  </si>
  <si>
    <r>
      <rPr>
        <sz val="12"/>
        <rFont val="Times New Roman"/>
        <family val="1"/>
      </rPr>
      <t>титриметрический,
качественная реакция</t>
    </r>
  </si>
  <si>
    <r>
      <rPr>
        <sz val="12"/>
        <rFont val="Times New Roman"/>
        <family val="1"/>
      </rPr>
      <t>Массовая доля  нежировых примесей</t>
    </r>
  </si>
  <si>
    <r>
      <rPr>
        <sz val="12"/>
        <rFont val="Times New Roman"/>
        <family val="1"/>
      </rPr>
      <t>Массовая доля  фосфоросодержащих веществ</t>
    </r>
  </si>
  <si>
    <r>
      <rPr>
        <sz val="12"/>
        <rFont val="Times New Roman"/>
        <family val="1"/>
      </rPr>
      <t>Массовая доля  влаги и летучих веществ</t>
    </r>
  </si>
  <si>
    <r>
      <rPr>
        <sz val="12"/>
        <rFont val="Times New Roman"/>
        <family val="1"/>
      </rPr>
      <t>Массовая доля  неомыляемых веществ</t>
    </r>
  </si>
  <si>
    <r>
      <rPr>
        <sz val="12"/>
        <rFont val="Times New Roman"/>
        <family val="1"/>
      </rPr>
      <t>Массовая доля  отстоя</t>
    </r>
  </si>
  <si>
    <r>
      <rPr>
        <sz val="12"/>
        <rFont val="Times New Roman"/>
        <family val="1"/>
      </rPr>
      <t>Массовая доля  минеральных кислот</t>
    </r>
  </si>
  <si>
    <r>
      <rPr>
        <sz val="12"/>
        <rFont val="Times New Roman"/>
        <family val="1"/>
      </rPr>
      <t>качественная реакция</t>
    </r>
  </si>
  <si>
    <r>
      <rPr>
        <sz val="12"/>
        <rFont val="Times New Roman"/>
        <family val="1"/>
      </rPr>
      <t>Анизидиновое число</t>
    </r>
  </si>
  <si>
    <r>
      <rPr>
        <sz val="12"/>
        <rFont val="Times New Roman"/>
        <family val="1"/>
      </rPr>
      <t>Йодное число</t>
    </r>
  </si>
  <si>
    <r>
      <rPr>
        <sz val="12"/>
        <rFont val="Times New Roman"/>
        <family val="1"/>
      </rPr>
      <t>Степень окислительной порчи</t>
    </r>
  </si>
  <si>
    <r>
      <rPr>
        <b/>
        <sz val="12"/>
        <rFont val="Times New Roman"/>
        <family val="1"/>
      </rPr>
      <t>IV</t>
    </r>
  </si>
  <si>
    <r>
      <rPr>
        <b/>
        <sz val="12"/>
        <rFont val="Times New Roman"/>
        <family val="1"/>
      </rPr>
      <t>Ветеринария.</t>
    </r>
  </si>
  <si>
    <r>
      <rPr>
        <b/>
        <sz val="12"/>
        <rFont val="Times New Roman"/>
        <family val="1"/>
      </rPr>
      <t>Продукция мясной и птицеперерабатывающей промышленности.</t>
    </r>
  </si>
  <si>
    <r>
      <rPr>
        <sz val="12"/>
        <rFont val="Times New Roman"/>
        <family val="1"/>
      </rPr>
      <t>Органоалептические исследования мяса</t>
    </r>
  </si>
  <si>
    <r>
      <rPr>
        <sz val="12"/>
        <rFont val="Times New Roman"/>
        <family val="1"/>
      </rPr>
      <t>Температура и масса нетто</t>
    </r>
  </si>
  <si>
    <r>
      <rPr>
        <sz val="12"/>
        <rFont val="Times New Roman"/>
        <family val="1"/>
      </rPr>
      <t>термометрический, весовой</t>
    </r>
  </si>
  <si>
    <r>
      <rPr>
        <sz val="12"/>
        <rFont val="Times New Roman"/>
        <family val="1"/>
      </rPr>
      <t>Массовая доля составных частей</t>
    </r>
  </si>
  <si>
    <r>
      <rPr>
        <sz val="12"/>
        <rFont val="Times New Roman"/>
        <family val="1"/>
      </rPr>
      <t>Массовая доля продукта</t>
    </r>
  </si>
  <si>
    <r>
      <rPr>
        <sz val="12"/>
        <rFont val="Times New Roman"/>
        <family val="1"/>
      </rPr>
      <t>Толщина тестовой оболочки</t>
    </r>
  </si>
  <si>
    <r>
      <rPr>
        <sz val="12"/>
        <rFont val="Times New Roman"/>
        <family val="1"/>
      </rPr>
      <t>Массовая доля хлеба</t>
    </r>
  </si>
  <si>
    <r>
      <rPr>
        <sz val="12"/>
        <rFont val="Times New Roman"/>
        <family val="1"/>
      </rPr>
      <t>Свежесть мяса</t>
    </r>
  </si>
  <si>
    <r>
      <rPr>
        <sz val="12"/>
        <rFont val="Times New Roman"/>
        <family val="1"/>
      </rPr>
      <t>Гистология состава продукта (идентификация и структурные компоненты)</t>
    </r>
  </si>
  <si>
    <r>
      <rPr>
        <sz val="12"/>
        <rFont val="Times New Roman"/>
        <family val="1"/>
      </rPr>
      <t>микроскопический</t>
    </r>
  </si>
  <si>
    <r>
      <rPr>
        <sz val="12"/>
        <rFont val="Times New Roman"/>
        <family val="1"/>
      </rPr>
      <t>Массовая доля нитрита натрия</t>
    </r>
  </si>
  <si>
    <r>
      <rPr>
        <sz val="12"/>
        <rFont val="Times New Roman"/>
        <family val="1"/>
      </rPr>
      <t>фотометрический, визуальный</t>
    </r>
  </si>
  <si>
    <r>
      <rPr>
        <sz val="12"/>
        <rFont val="Times New Roman"/>
        <family val="1"/>
      </rPr>
      <t>Определение общего фосфора (фосфатов)</t>
    </r>
  </si>
  <si>
    <r>
      <rPr>
        <sz val="12"/>
        <rFont val="Times New Roman"/>
        <family val="1"/>
      </rPr>
      <t>гравиметрический,
фотометрический</t>
    </r>
  </si>
  <si>
    <r>
      <rPr>
        <sz val="12"/>
        <rFont val="Times New Roman"/>
        <family val="1"/>
      </rPr>
      <t>Массовая доля костных включений</t>
    </r>
  </si>
  <si>
    <r>
      <rPr>
        <sz val="12"/>
        <rFont val="Times New Roman"/>
        <family val="1"/>
      </rPr>
      <t>Массовая доля хлористого натрия</t>
    </r>
  </si>
  <si>
    <r>
      <rPr>
        <sz val="12"/>
        <rFont val="Times New Roman"/>
        <family val="1"/>
      </rPr>
      <t>Массовая доля растительных примесей</t>
    </r>
  </si>
  <si>
    <r>
      <rPr>
        <sz val="12"/>
        <rFont val="Times New Roman"/>
        <family val="1"/>
      </rPr>
      <t>Массовая доля хлоридов</t>
    </r>
  </si>
  <si>
    <r>
      <rPr>
        <sz val="12"/>
        <rFont val="Times New Roman"/>
        <family val="1"/>
      </rPr>
      <t>Определение трихинеллы(Trichinella spiralis) в мясных продуктах</t>
    </r>
  </si>
  <si>
    <r>
      <rPr>
        <sz val="12"/>
        <rFont val="Times New Roman"/>
        <family val="1"/>
      </rPr>
      <t>трихинеллоскопия</t>
    </r>
  </si>
  <si>
    <r>
      <rPr>
        <sz val="12"/>
        <rFont val="Times New Roman"/>
        <family val="1"/>
      </rPr>
      <t>Температура плавления желе в мясных консервах</t>
    </r>
  </si>
  <si>
    <r>
      <rPr>
        <sz val="12"/>
        <rFont val="Times New Roman"/>
        <family val="1"/>
      </rPr>
      <t>термометрический</t>
    </r>
  </si>
  <si>
    <r>
      <rPr>
        <sz val="12"/>
        <rFont val="Times New Roman"/>
        <family val="1"/>
      </rPr>
      <t>Остаточная активность кислой фосфатазы</t>
    </r>
  </si>
  <si>
    <r>
      <rPr>
        <sz val="12"/>
        <rFont val="Times New Roman"/>
        <family val="1"/>
      </rPr>
      <t>Массовая доля оксипролина</t>
    </r>
  </si>
  <si>
    <r>
      <rPr>
        <sz val="12"/>
        <rFont val="Times New Roman"/>
        <family val="1"/>
      </rPr>
      <t>Ветеринарно-санитарная экспертиза</t>
    </r>
  </si>
  <si>
    <r>
      <rPr>
        <sz val="12"/>
        <rFont val="Times New Roman"/>
        <family val="1"/>
      </rPr>
      <t>L(-) оксипролин</t>
    </r>
  </si>
  <si>
    <r>
      <rPr>
        <sz val="12"/>
        <rFont val="Times New Roman"/>
        <family val="1"/>
      </rPr>
      <t>Проба варкой</t>
    </r>
  </si>
  <si>
    <r>
      <rPr>
        <sz val="12"/>
        <rFont val="Times New Roman"/>
        <family val="1"/>
      </rPr>
      <t>Паразитарная чистота мяса</t>
    </r>
  </si>
  <si>
    <r>
      <rPr>
        <sz val="12"/>
        <rFont val="Times New Roman"/>
        <family val="1"/>
      </rPr>
      <t>на просвет</t>
    </r>
  </si>
  <si>
    <r>
      <rPr>
        <b/>
        <sz val="12"/>
        <rFont val="Times New Roman"/>
        <family val="1"/>
      </rPr>
      <t>Яйца и яйцепродукты.</t>
    </r>
  </si>
  <si>
    <r>
      <rPr>
        <sz val="12"/>
        <rFont val="Times New Roman"/>
        <family val="1"/>
      </rPr>
      <t>Массовая доля сахара и углеводов</t>
    </r>
  </si>
  <si>
    <r>
      <rPr>
        <sz val="12"/>
        <rFont val="Times New Roman"/>
        <family val="1"/>
      </rPr>
      <t>гидролиз, титриметрический</t>
    </r>
  </si>
  <si>
    <r>
      <rPr>
        <sz val="12"/>
        <rFont val="Times New Roman"/>
        <family val="1"/>
      </rPr>
      <t>метод Мора</t>
    </r>
  </si>
  <si>
    <r>
      <rPr>
        <sz val="12"/>
        <rFont val="Times New Roman"/>
        <family val="1"/>
      </rPr>
      <t>Температура и масса</t>
    </r>
  </si>
  <si>
    <r>
      <rPr>
        <sz val="12"/>
        <rFont val="Times New Roman"/>
        <family val="1"/>
      </rPr>
      <t>весовой, термометрический</t>
    </r>
  </si>
  <si>
    <r>
      <rPr>
        <sz val="12"/>
        <rFont val="Times New Roman"/>
        <family val="1"/>
      </rPr>
      <t>Массовая доля  сухого вещества</t>
    </r>
  </si>
  <si>
    <r>
      <rPr>
        <sz val="12"/>
        <rFont val="Times New Roman"/>
        <family val="1"/>
      </rPr>
      <t>кислотный гидролиз,
экстракция, весовой</t>
    </r>
  </si>
  <si>
    <r>
      <rPr>
        <sz val="12"/>
        <rFont val="Times New Roman"/>
        <family val="1"/>
      </rPr>
      <t>Массовая доля  белка</t>
    </r>
  </si>
  <si>
    <r>
      <rPr>
        <sz val="12"/>
        <rFont val="Times New Roman"/>
        <family val="1"/>
      </rPr>
      <t>Концентрация водородных ионов</t>
    </r>
  </si>
  <si>
    <r>
      <rPr>
        <sz val="12"/>
        <rFont val="Times New Roman"/>
        <family val="1"/>
      </rPr>
      <t>потенциометрический</t>
    </r>
  </si>
  <si>
    <r>
      <rPr>
        <sz val="12"/>
        <rFont val="Times New Roman"/>
        <family val="1"/>
      </rPr>
      <t>Эффективность пастеризации</t>
    </r>
  </si>
  <si>
    <r>
      <rPr>
        <sz val="12"/>
        <rFont val="Times New Roman"/>
        <family val="1"/>
      </rPr>
      <t>Посторонние примеси</t>
    </r>
  </si>
  <si>
    <r>
      <rPr>
        <sz val="12"/>
        <rFont val="Times New Roman"/>
        <family val="1"/>
      </rPr>
      <t>Растворимость</t>
    </r>
  </si>
  <si>
    <r>
      <rPr>
        <sz val="12"/>
        <rFont val="Times New Roman"/>
        <family val="1"/>
      </rPr>
      <t>Массовая доля  свободных жирных кислот</t>
    </r>
  </si>
  <si>
    <r>
      <rPr>
        <sz val="12"/>
        <rFont val="Times New Roman"/>
        <family val="1"/>
      </rPr>
      <t>Размер частиц</t>
    </r>
  </si>
  <si>
    <r>
      <rPr>
        <sz val="12"/>
        <rFont val="Times New Roman"/>
        <family val="1"/>
      </rPr>
      <t>ситовой анализ</t>
    </r>
  </si>
  <si>
    <r>
      <rPr>
        <sz val="12"/>
        <rFont val="Times New Roman"/>
        <family val="1"/>
      </rPr>
      <t>Массовая доля  мелких частиц</t>
    </r>
  </si>
  <si>
    <r>
      <rPr>
        <sz val="12"/>
        <rFont val="Times New Roman"/>
        <family val="1"/>
      </rPr>
      <t>Массовая доля  сернистой кислоты</t>
    </r>
  </si>
  <si>
    <r>
      <rPr>
        <sz val="12"/>
        <rFont val="Times New Roman"/>
        <family val="1"/>
      </rPr>
      <t>Прозрачность 5% раствора  желатина</t>
    </r>
  </si>
  <si>
    <r>
      <rPr>
        <sz val="12"/>
        <rFont val="Times New Roman"/>
        <family val="1"/>
      </rPr>
      <t>Состояние воздушной камеры и её высота</t>
    </r>
  </si>
  <si>
    <r>
      <rPr>
        <sz val="12"/>
        <rFont val="Times New Roman"/>
        <family val="1"/>
      </rPr>
      <t>Бета-каротин</t>
    </r>
  </si>
  <si>
    <r>
      <rPr>
        <sz val="12"/>
        <rFont val="Times New Roman"/>
        <family val="1"/>
      </rPr>
      <t>спектрофотометрический</t>
    </r>
  </si>
  <si>
    <r>
      <rPr>
        <b/>
        <sz val="12"/>
        <rFont val="Times New Roman"/>
        <family val="1"/>
      </rPr>
      <t>Продукция молочной и маслосыродельной промышленности.</t>
    </r>
  </si>
  <si>
    <r>
      <rPr>
        <sz val="12"/>
        <rFont val="Times New Roman"/>
        <family val="1"/>
      </rPr>
      <t>Массовая доля жира немолочного происхождения</t>
    </r>
  </si>
  <si>
    <r>
      <rPr>
        <sz val="12"/>
        <rFont val="Times New Roman"/>
        <family val="1"/>
      </rPr>
      <t>Температура</t>
    </r>
  </si>
  <si>
    <r>
      <rPr>
        <sz val="12"/>
        <rFont val="Times New Roman"/>
        <family val="1"/>
      </rPr>
      <t>Пастеризация</t>
    </r>
  </si>
  <si>
    <r>
      <rPr>
        <sz val="12"/>
        <rFont val="Times New Roman"/>
        <family val="1"/>
      </rPr>
      <t>визуальный (качественная реакция)</t>
    </r>
  </si>
  <si>
    <r>
      <rPr>
        <sz val="12"/>
        <rFont val="Times New Roman"/>
        <family val="1"/>
      </rPr>
      <t>Фосфотаза</t>
    </r>
  </si>
  <si>
    <r>
      <rPr>
        <sz val="12"/>
        <rFont val="Times New Roman"/>
        <family val="1"/>
      </rPr>
      <t>Плотность</t>
    </r>
  </si>
  <si>
    <r>
      <rPr>
        <sz val="12"/>
        <rFont val="Times New Roman"/>
        <family val="1"/>
      </rPr>
      <t>ареометрический</t>
    </r>
  </si>
  <si>
    <r>
      <rPr>
        <sz val="12"/>
        <rFont val="Times New Roman"/>
        <family val="1"/>
      </rPr>
      <t>Массовая доля  влаги /сухого вещества</t>
    </r>
  </si>
  <si>
    <r>
      <rPr>
        <sz val="12"/>
        <rFont val="Times New Roman"/>
        <family val="1"/>
      </rPr>
      <t>Массовая доля  хлористого натрия</t>
    </r>
  </si>
  <si>
    <r>
      <rPr>
        <sz val="12"/>
        <rFont val="Times New Roman"/>
        <family val="1"/>
      </rPr>
      <t>Массовая доля  сахара</t>
    </r>
  </si>
  <si>
    <r>
      <rPr>
        <sz val="12"/>
        <rFont val="Times New Roman"/>
        <family val="1"/>
      </rPr>
      <t>йодометрический</t>
    </r>
  </si>
  <si>
    <r>
      <rPr>
        <sz val="12"/>
        <rFont val="Times New Roman"/>
        <family val="1"/>
      </rPr>
      <t>турбидиметрический,
экстракционный</t>
    </r>
  </si>
  <si>
    <r>
      <rPr>
        <sz val="12"/>
        <rFont val="Times New Roman"/>
        <family val="1"/>
      </rPr>
      <t>Массовая доля  общего азота</t>
    </r>
  </si>
  <si>
    <r>
      <rPr>
        <sz val="12"/>
        <rFont val="Times New Roman"/>
        <family val="1"/>
      </rPr>
      <t>Ингибирующие вещества</t>
    </r>
  </si>
  <si>
    <r>
      <rPr>
        <sz val="12"/>
        <rFont val="Times New Roman"/>
        <family val="1"/>
      </rPr>
      <t>Степень чистоты</t>
    </r>
  </si>
  <si>
    <r>
      <rPr>
        <sz val="12"/>
        <rFont val="Times New Roman"/>
        <family val="1"/>
      </rPr>
      <t>Наличие соды</t>
    </r>
  </si>
  <si>
    <r>
      <rPr>
        <sz val="12"/>
        <rFont val="Times New Roman"/>
        <family val="1"/>
      </rPr>
      <t>Наличие аммиака</t>
    </r>
  </si>
  <si>
    <r>
      <rPr>
        <sz val="12"/>
        <rFont val="Times New Roman"/>
        <family val="1"/>
      </rPr>
      <t>Наличие перекиси водорода</t>
    </r>
  </si>
  <si>
    <r>
      <rPr>
        <sz val="12"/>
        <rFont val="Times New Roman"/>
        <family val="1"/>
      </rPr>
      <t>Точка замерзания</t>
    </r>
  </si>
  <si>
    <r>
      <rPr>
        <sz val="12"/>
        <rFont val="Times New Roman"/>
        <family val="1"/>
      </rPr>
      <t>криоскопический</t>
    </r>
  </si>
  <si>
    <r>
      <rPr>
        <sz val="12"/>
        <rFont val="Times New Roman"/>
        <family val="1"/>
      </rPr>
      <t>Термоустойчивость</t>
    </r>
  </si>
  <si>
    <r>
      <rPr>
        <sz val="12"/>
        <rFont val="Times New Roman"/>
        <family val="1"/>
      </rPr>
      <t>денатурация</t>
    </r>
  </si>
  <si>
    <r>
      <rPr>
        <sz val="12"/>
        <rFont val="Times New Roman"/>
        <family val="1"/>
      </rPr>
      <t>Массовая доля консервантов</t>
    </r>
  </si>
  <si>
    <r>
      <rPr>
        <sz val="12"/>
        <rFont val="Times New Roman"/>
        <family val="1"/>
      </rPr>
      <t>хроматографический</t>
    </r>
  </si>
  <si>
    <r>
      <rPr>
        <sz val="12"/>
        <rFont val="Times New Roman"/>
        <family val="1"/>
      </rPr>
      <t>Массовая доля красителей</t>
    </r>
  </si>
  <si>
    <r>
      <rPr>
        <sz val="12"/>
        <rFont val="Times New Roman"/>
        <family val="1"/>
      </rPr>
      <t>Вязкость</t>
    </r>
  </si>
  <si>
    <r>
      <rPr>
        <sz val="12"/>
        <rFont val="Times New Roman"/>
        <family val="1"/>
      </rPr>
      <t>вискозиметрический</t>
    </r>
  </si>
  <si>
    <r>
      <rPr>
        <sz val="12"/>
        <rFont val="Times New Roman"/>
        <family val="1"/>
      </rPr>
      <t>Герметичность банок</t>
    </r>
  </si>
  <si>
    <r>
      <rPr>
        <sz val="12"/>
        <rFont val="Times New Roman"/>
        <family val="1"/>
      </rPr>
      <t>метод погружения</t>
    </r>
  </si>
  <si>
    <r>
      <rPr>
        <sz val="12"/>
        <rFont val="Times New Roman"/>
        <family val="1"/>
      </rPr>
      <t>Индекс растворимости</t>
    </r>
  </si>
  <si>
    <r>
      <rPr>
        <sz val="12"/>
        <rFont val="Times New Roman"/>
        <family val="1"/>
      </rPr>
      <t>центрифугирование</t>
    </r>
  </si>
  <si>
    <r>
      <rPr>
        <sz val="12"/>
        <rFont val="Times New Roman"/>
        <family val="1"/>
      </rPr>
      <t>Раскисление</t>
    </r>
  </si>
  <si>
    <r>
      <rPr>
        <sz val="12"/>
        <rFont val="Times New Roman"/>
        <family val="1"/>
      </rPr>
      <t>Массовая доля  молочной кислоты</t>
    </r>
  </si>
  <si>
    <r>
      <rPr>
        <sz val="12"/>
        <rFont val="Times New Roman"/>
        <family val="1"/>
      </rPr>
      <t>ферментативный</t>
    </r>
  </si>
  <si>
    <r>
      <rPr>
        <sz val="12"/>
        <rFont val="Times New Roman"/>
        <family val="1"/>
      </rPr>
      <t>Массовая доля  лактатов</t>
    </r>
  </si>
  <si>
    <r>
      <rPr>
        <sz val="12"/>
        <rFont val="Times New Roman"/>
        <family val="1"/>
      </rPr>
      <t>Массовая доля  сахарозы и глюкозы</t>
    </r>
  </si>
  <si>
    <r>
      <rPr>
        <sz val="12"/>
        <rFont val="Times New Roman"/>
        <family val="1"/>
      </rPr>
      <t>Массовая доля  лактозы и галактозы</t>
    </r>
  </si>
  <si>
    <r>
      <rPr>
        <sz val="12"/>
        <rFont val="Times New Roman"/>
        <family val="1"/>
      </rPr>
      <t>Лактулоза</t>
    </r>
  </si>
  <si>
    <r>
      <rPr>
        <sz val="12"/>
        <rFont val="Times New Roman"/>
        <family val="1"/>
      </rPr>
      <t>«Количество белых пятен»</t>
    </r>
  </si>
  <si>
    <r>
      <rPr>
        <sz val="12"/>
        <rFont val="Times New Roman"/>
        <family val="1"/>
      </rPr>
      <t>фильтрационный</t>
    </r>
  </si>
  <si>
    <r>
      <rPr>
        <sz val="12"/>
        <rFont val="Times New Roman"/>
        <family val="1"/>
      </rPr>
      <t>Активная кислотность</t>
    </r>
  </si>
  <si>
    <r>
      <rPr>
        <sz val="12"/>
        <rFont val="Times New Roman"/>
        <family val="1"/>
      </rPr>
      <t>Активная кислотность плазмы</t>
    </r>
  </si>
  <si>
    <r>
      <rPr>
        <sz val="12"/>
        <rFont val="Times New Roman"/>
        <family val="1"/>
      </rPr>
      <t>Лимонная кислота (для плавленого сыра)</t>
    </r>
  </si>
  <si>
    <r>
      <rPr>
        <sz val="12"/>
        <rFont val="Times New Roman"/>
        <family val="1"/>
      </rPr>
      <t>Перекисное число в безводном жире</t>
    </r>
  </si>
  <si>
    <r>
      <rPr>
        <sz val="12"/>
        <rFont val="Times New Roman"/>
        <family val="1"/>
      </rPr>
      <t>Массовая доля  цитратных эмульгаторов</t>
    </r>
  </si>
  <si>
    <r>
      <rPr>
        <sz val="12"/>
        <rFont val="Times New Roman"/>
        <family val="1"/>
      </rPr>
      <t>Массовая доля  регуляторов кислотности</t>
    </r>
  </si>
  <si>
    <r>
      <rPr>
        <sz val="12"/>
        <rFont val="Times New Roman"/>
        <family val="1"/>
      </rPr>
      <t>Массовая доля  фторидов</t>
    </r>
  </si>
  <si>
    <r>
      <rPr>
        <sz val="12"/>
        <rFont val="Times New Roman"/>
        <family val="1"/>
      </rPr>
      <t>Жирнокислотный состав</t>
    </r>
  </si>
  <si>
    <r>
      <rPr>
        <sz val="12"/>
        <rFont val="Times New Roman"/>
        <family val="1"/>
      </rPr>
      <t>Определение растительных масел и жиров (стеринов) (жир молочный, масло сливочное и топленое, пасты масляные)</t>
    </r>
  </si>
  <si>
    <r>
      <rPr>
        <sz val="12"/>
        <rFont val="Times New Roman"/>
        <family val="1"/>
      </rPr>
      <t>ГХ/МС</t>
    </r>
  </si>
  <si>
    <r>
      <rPr>
        <sz val="12"/>
        <rFont val="Times New Roman"/>
        <family val="1"/>
      </rPr>
      <t>Определение растительных масел и жиров (стеринов) (молоко, сметана,
творог, сыр, сливки, мороженое, сухие молочные продукты, молочные продукты)</t>
    </r>
  </si>
  <si>
    <r>
      <rPr>
        <b/>
        <sz val="12"/>
        <rFont val="Times New Roman"/>
        <family val="1"/>
      </rPr>
      <t>Мед и продукты его переработки.</t>
    </r>
  </si>
  <si>
    <r>
      <rPr>
        <sz val="12"/>
        <rFont val="Times New Roman"/>
        <family val="1"/>
      </rPr>
      <t>Аромат</t>
    </r>
  </si>
  <si>
    <r>
      <rPr>
        <sz val="12"/>
        <rFont val="Times New Roman"/>
        <family val="1"/>
      </rPr>
      <t>Структура и консистенция</t>
    </r>
  </si>
  <si>
    <r>
      <rPr>
        <sz val="12"/>
        <rFont val="Times New Roman"/>
        <family val="1"/>
      </rPr>
      <t>Частота встречаемости пыльцевых зерен</t>
    </r>
  </si>
  <si>
    <r>
      <rPr>
        <sz val="12"/>
        <rFont val="Times New Roman"/>
        <family val="1"/>
      </rPr>
      <t>Признаки брожения</t>
    </r>
  </si>
  <si>
    <r>
      <rPr>
        <sz val="12"/>
        <rFont val="Times New Roman"/>
        <family val="1"/>
      </rPr>
      <t>Массовая доля  редуцирующих сахаров</t>
    </r>
  </si>
  <si>
    <r>
      <rPr>
        <sz val="12"/>
        <rFont val="Times New Roman"/>
        <family val="1"/>
      </rPr>
      <t>Массовая доля  сахарозы</t>
    </r>
  </si>
  <si>
    <r>
      <rPr>
        <sz val="12"/>
        <rFont val="Times New Roman"/>
        <family val="1"/>
      </rPr>
      <t>Диастазное число</t>
    </r>
  </si>
  <si>
    <r>
      <rPr>
        <sz val="12"/>
        <rFont val="Times New Roman"/>
        <family val="1"/>
      </rPr>
      <t>Количество окисляемых веществ</t>
    </r>
  </si>
  <si>
    <r>
      <rPr>
        <sz val="12"/>
        <rFont val="Times New Roman"/>
        <family val="1"/>
      </rPr>
      <t>Показатель окисляемости</t>
    </r>
  </si>
  <si>
    <r>
      <rPr>
        <sz val="12"/>
        <rFont val="Times New Roman"/>
        <family val="1"/>
      </rPr>
      <t>Гидроксиметилфурфураль</t>
    </r>
  </si>
  <si>
    <r>
      <rPr>
        <sz val="12"/>
        <rFont val="Times New Roman"/>
        <family val="1"/>
      </rPr>
      <t>Массовая доля  оксиметилфурфурола</t>
    </r>
  </si>
  <si>
    <r>
      <rPr>
        <sz val="12"/>
        <rFont val="Times New Roman"/>
        <family val="1"/>
      </rPr>
      <t>Качественная реакция на оксиметилфурфурол</t>
    </r>
  </si>
  <si>
    <r>
      <rPr>
        <sz val="12"/>
        <rFont val="Times New Roman"/>
        <family val="1"/>
      </rPr>
      <t>Плотность при 20ºС воды</t>
    </r>
  </si>
  <si>
    <r>
      <rPr>
        <sz val="12"/>
        <rFont val="Times New Roman"/>
        <family val="1"/>
      </rPr>
      <t>Фальсифицирующие примеси</t>
    </r>
  </si>
  <si>
    <r>
      <rPr>
        <sz val="12"/>
        <rFont val="Times New Roman"/>
        <family val="1"/>
      </rPr>
      <t>Механические примеси</t>
    </r>
  </si>
  <si>
    <r>
      <rPr>
        <sz val="12"/>
        <rFont val="Times New Roman"/>
        <family val="1"/>
      </rPr>
      <t>Массовая доля  сырого протеина</t>
    </r>
  </si>
  <si>
    <r>
      <rPr>
        <sz val="12"/>
        <rFont val="Times New Roman"/>
        <family val="1"/>
      </rPr>
      <t>Массовая доля флавоноидных и других фенольных соединений</t>
    </r>
  </si>
  <si>
    <r>
      <rPr>
        <sz val="12"/>
        <rFont val="Times New Roman"/>
        <family val="1"/>
      </rPr>
      <t>Оптическая активность</t>
    </r>
  </si>
  <si>
    <r>
      <rPr>
        <sz val="12"/>
        <rFont val="Times New Roman"/>
        <family val="1"/>
      </rPr>
      <t>Электропроводность</t>
    </r>
  </si>
  <si>
    <r>
      <rPr>
        <sz val="12"/>
        <rFont val="Times New Roman"/>
        <family val="1"/>
      </rPr>
      <t>электрокондуктометрический</t>
    </r>
  </si>
  <si>
    <r>
      <rPr>
        <b/>
        <sz val="12"/>
        <rFont val="Times New Roman"/>
        <family val="1"/>
      </rPr>
      <t>Продукция рыбная пищевая товарная, консервы и пресервы рыбные.</t>
    </r>
  </si>
  <si>
    <r>
      <rPr>
        <sz val="12"/>
        <rFont val="Times New Roman"/>
        <family val="1"/>
      </rPr>
      <t>Органолептические исследования рыбы</t>
    </r>
  </si>
  <si>
    <r>
      <rPr>
        <sz val="12"/>
        <rFont val="Times New Roman"/>
        <family val="1"/>
      </rPr>
      <t>Длина и масса рыбы</t>
    </r>
  </si>
  <si>
    <r>
      <rPr>
        <sz val="12"/>
        <rFont val="Times New Roman"/>
        <family val="1"/>
      </rPr>
      <t>измерительный, весовой</t>
    </r>
  </si>
  <si>
    <r>
      <rPr>
        <sz val="12"/>
        <rFont val="Times New Roman"/>
        <family val="1"/>
      </rPr>
      <t>Массовая доля  составных частей</t>
    </r>
  </si>
  <si>
    <r>
      <rPr>
        <sz val="12"/>
        <rFont val="Times New Roman"/>
        <family val="1"/>
      </rPr>
      <t>Диоксины</t>
    </r>
  </si>
  <si>
    <r>
      <rPr>
        <sz val="12"/>
        <rFont val="Times New Roman"/>
        <family val="1"/>
      </rPr>
      <t>хромато-масс-
спектрометрический</t>
    </r>
  </si>
  <si>
    <r>
      <rPr>
        <sz val="12"/>
        <rFont val="Times New Roman"/>
        <family val="1"/>
      </rPr>
      <t>Домоевая кислота</t>
    </r>
  </si>
  <si>
    <r>
      <rPr>
        <sz val="12"/>
        <rFont val="Times New Roman"/>
        <family val="1"/>
      </rPr>
      <t>Массовая доля   жира</t>
    </r>
  </si>
  <si>
    <r>
      <rPr>
        <sz val="12"/>
        <rFont val="Times New Roman"/>
        <family val="1"/>
      </rPr>
      <t>Массовая доля  аммиака</t>
    </r>
  </si>
  <si>
    <r>
      <rPr>
        <sz val="12"/>
        <rFont val="Times New Roman"/>
        <family val="1"/>
      </rPr>
      <t>фотометрический,
титриметрический</t>
    </r>
  </si>
  <si>
    <r>
      <rPr>
        <sz val="12"/>
        <rFont val="Times New Roman"/>
        <family val="1"/>
      </rPr>
      <t>Массовая доля  фосфора и кальция</t>
    </r>
  </si>
  <si>
    <r>
      <rPr>
        <sz val="12"/>
        <rFont val="Times New Roman"/>
        <family val="1"/>
      </rPr>
      <t>Массовая доля  сорбиновой кислоты</t>
    </r>
  </si>
  <si>
    <r>
      <rPr>
        <sz val="12"/>
        <rFont val="Times New Roman"/>
        <family val="1"/>
      </rPr>
      <t>Массовая доля  уротропина</t>
    </r>
  </si>
  <si>
    <r>
      <rPr>
        <sz val="12"/>
        <rFont val="Times New Roman"/>
        <family val="1"/>
      </rPr>
      <t>Массовая доля  уксусной кислоты</t>
    </r>
  </si>
  <si>
    <r>
      <rPr>
        <sz val="12"/>
        <rFont val="Times New Roman"/>
        <family val="1"/>
      </rPr>
      <t>Ветеринарно-санитарная экспертиза рыбы и гидробионтов</t>
    </r>
  </si>
  <si>
    <r>
      <rPr>
        <sz val="12"/>
        <rFont val="Times New Roman"/>
        <family val="1"/>
      </rPr>
      <t>органолептический, визуальный</t>
    </r>
  </si>
  <si>
    <r>
      <rPr>
        <sz val="12"/>
        <rFont val="Times New Roman"/>
        <family val="1"/>
      </rPr>
      <t>Азот летучих оснований</t>
    </r>
  </si>
  <si>
    <r>
      <rPr>
        <sz val="12"/>
        <rFont val="Times New Roman"/>
        <family val="1"/>
      </rPr>
      <t>колориметрический,
титриметрический</t>
    </r>
  </si>
  <si>
    <r>
      <rPr>
        <sz val="12"/>
        <rFont val="Times New Roman"/>
        <family val="1"/>
      </rPr>
      <t>Масса нетто и массовая доля составных частей</t>
    </r>
  </si>
  <si>
    <r>
      <rPr>
        <sz val="12"/>
        <rFont val="Times New Roman"/>
        <family val="1"/>
      </rPr>
      <t>Массовая доля  минеральных примесей</t>
    </r>
  </si>
  <si>
    <r>
      <rPr>
        <sz val="12"/>
        <rFont val="Times New Roman"/>
        <family val="1"/>
      </rPr>
      <t>Буферность</t>
    </r>
  </si>
  <si>
    <r>
      <rPr>
        <sz val="12"/>
        <rFont val="Times New Roman"/>
        <family val="1"/>
      </rPr>
      <t>Массовая доля  бензойнокислого натрия</t>
    </r>
  </si>
  <si>
    <r>
      <rPr>
        <sz val="12"/>
        <rFont val="Times New Roman"/>
        <family val="1"/>
      </rPr>
      <t>Массовая доля  борной кислоты и буры</t>
    </r>
  </si>
  <si>
    <r>
      <rPr>
        <sz val="12"/>
        <rFont val="Times New Roman"/>
        <family val="1"/>
      </rPr>
      <t>Массовая доля  общей кислотности</t>
    </r>
  </si>
  <si>
    <r>
      <rPr>
        <sz val="12"/>
        <rFont val="Times New Roman"/>
        <family val="1"/>
      </rPr>
      <t>Массовая доля  поваренной соли</t>
    </r>
  </si>
  <si>
    <r>
      <rPr>
        <sz val="12"/>
        <rFont val="Times New Roman"/>
        <family val="1"/>
      </rPr>
      <t>Массовая доля  алюминия</t>
    </r>
  </si>
  <si>
    <r>
      <rPr>
        <sz val="12"/>
        <rFont val="Times New Roman"/>
        <family val="1"/>
      </rPr>
      <t>Активная кислотность (рН)</t>
    </r>
  </si>
  <si>
    <r>
      <rPr>
        <sz val="12"/>
        <rFont val="Times New Roman"/>
        <family val="1"/>
      </rPr>
      <t>Массовая доля  отстоя в масле</t>
    </r>
  </si>
  <si>
    <r>
      <rPr>
        <sz val="12"/>
        <rFont val="Times New Roman"/>
        <family val="1"/>
      </rPr>
      <t>Определение гистамина</t>
    </r>
  </si>
  <si>
    <r>
      <rPr>
        <sz val="12"/>
        <rFont val="Times New Roman"/>
        <family val="1"/>
      </rPr>
      <t>Паразитарная чистота рыбы</t>
    </r>
  </si>
  <si>
    <r>
      <rPr>
        <b/>
        <sz val="12"/>
        <rFont val="Times New Roman"/>
        <family val="1"/>
      </rPr>
      <t>Корма животного происхождения.</t>
    </r>
  </si>
  <si>
    <r>
      <rPr>
        <sz val="12"/>
        <rFont val="Times New Roman"/>
        <family val="1"/>
      </rPr>
      <t>титриметрический, фотометрический</t>
    </r>
  </si>
  <si>
    <r>
      <rPr>
        <sz val="12"/>
        <rFont val="Times New Roman"/>
        <family val="1"/>
      </rPr>
      <t>Массовая доля сырой золы</t>
    </r>
  </si>
  <si>
    <r>
      <rPr>
        <sz val="12"/>
        <rFont val="Times New Roman"/>
        <family val="1"/>
      </rPr>
      <t>титриметрический, ионометрический</t>
    </r>
  </si>
  <si>
    <r>
      <rPr>
        <sz val="12"/>
        <rFont val="Times New Roman"/>
        <family val="1"/>
      </rPr>
      <t>Металломагнитная  примесь</t>
    </r>
  </si>
  <si>
    <r>
      <rPr>
        <sz val="12"/>
        <rFont val="Times New Roman"/>
        <family val="1"/>
      </rPr>
      <t>Массовая доля минеральных примесей, не растворимых в НСl</t>
    </r>
  </si>
  <si>
    <r>
      <rPr>
        <b/>
        <sz val="12"/>
        <rFont val="Times New Roman"/>
        <family val="1"/>
      </rPr>
      <t>V</t>
    </r>
  </si>
  <si>
    <r>
      <rPr>
        <b/>
        <sz val="12"/>
        <rFont val="Times New Roman"/>
        <family val="1"/>
      </rPr>
      <t>Продукция растительного происхождения.</t>
    </r>
  </si>
  <si>
    <r>
      <rPr>
        <b/>
        <sz val="12"/>
        <rFont val="Times New Roman"/>
        <family val="1"/>
      </rPr>
      <t>Свежие и свежезамороженные плоды, овощи, орехи, ягоды.</t>
    </r>
  </si>
  <si>
    <r>
      <rPr>
        <sz val="12"/>
        <rFont val="Times New Roman"/>
        <family val="1"/>
      </rPr>
      <t>Размеры и масса</t>
    </r>
  </si>
  <si>
    <r>
      <rPr>
        <sz val="12"/>
        <rFont val="Times New Roman"/>
        <family val="1"/>
      </rPr>
      <t>Внешний вид, степень зрелости, наличие дефектов, поверхностных  и механических повреждений</t>
    </r>
  </si>
  <si>
    <r>
      <rPr>
        <sz val="12"/>
        <rFont val="Times New Roman"/>
        <family val="1"/>
      </rPr>
      <t>визуальный, весовой</t>
    </r>
  </si>
  <si>
    <r>
      <rPr>
        <sz val="12"/>
        <rFont val="Times New Roman"/>
        <family val="1"/>
      </rPr>
      <t>Внутреннее строение</t>
    </r>
  </si>
  <si>
    <r>
      <rPr>
        <sz val="12"/>
        <rFont val="Times New Roman"/>
        <family val="1"/>
      </rPr>
      <t>Горькие ядра (для миндаля)</t>
    </r>
  </si>
  <si>
    <r>
      <rPr>
        <sz val="12"/>
        <rFont val="Times New Roman"/>
        <family val="1"/>
      </rPr>
      <t>Массовая доля  сахара (для винограда)</t>
    </r>
  </si>
  <si>
    <r>
      <rPr>
        <sz val="12"/>
        <rFont val="Times New Roman"/>
        <family val="1"/>
      </rPr>
      <t>Массовая доля посторонних включений</t>
    </r>
  </si>
  <si>
    <r>
      <rPr>
        <sz val="12"/>
        <rFont val="Times New Roman"/>
        <family val="1"/>
      </rPr>
      <t>Гельминтологическое исследование овощей</t>
    </r>
  </si>
  <si>
    <r>
      <rPr>
        <sz val="12"/>
        <rFont val="Times New Roman"/>
        <family val="1"/>
      </rPr>
      <t>флотационный, метод смывов</t>
    </r>
  </si>
  <si>
    <r>
      <rPr>
        <b/>
        <sz val="12"/>
        <rFont val="Times New Roman"/>
        <family val="1"/>
      </rPr>
      <t>Продукция переработки плодов и овощей.</t>
    </r>
  </si>
  <si>
    <r>
      <rPr>
        <sz val="12"/>
        <rFont val="Times New Roman"/>
        <family val="1"/>
      </rPr>
      <t>Вкус  и запах</t>
    </r>
  </si>
  <si>
    <r>
      <rPr>
        <sz val="12"/>
        <rFont val="Times New Roman"/>
        <family val="1"/>
      </rPr>
      <t>Цвет томатопродуктов</t>
    </r>
  </si>
  <si>
    <r>
      <rPr>
        <sz val="12"/>
        <rFont val="Times New Roman"/>
        <family val="1"/>
      </rPr>
      <t>Массовая доля  мякоти</t>
    </r>
  </si>
  <si>
    <r>
      <rPr>
        <sz val="12"/>
        <rFont val="Times New Roman"/>
        <family val="1"/>
      </rPr>
      <t>Способность образовывать желе и пат</t>
    </r>
  </si>
  <si>
    <r>
      <rPr>
        <sz val="12"/>
        <rFont val="Times New Roman"/>
        <family val="1"/>
      </rPr>
      <t>качественная реакция, количественный метод</t>
    </r>
  </si>
  <si>
    <r>
      <rPr>
        <sz val="12"/>
        <rFont val="Times New Roman"/>
        <family val="1"/>
      </rPr>
      <t>Массовая доля каротина</t>
    </r>
  </si>
  <si>
    <r>
      <rPr>
        <sz val="12"/>
        <rFont val="Times New Roman"/>
        <family val="1"/>
      </rPr>
      <t>Щелочность общей золы</t>
    </r>
  </si>
  <si>
    <r>
      <rPr>
        <sz val="12"/>
        <rFont val="Times New Roman"/>
        <family val="1"/>
      </rPr>
      <t>Массовая доля растворимых сухих веществ</t>
    </r>
  </si>
  <si>
    <r>
      <rPr>
        <sz val="12"/>
        <rFont val="Times New Roman"/>
        <family val="1"/>
      </rPr>
      <t>Массовая доля нерастворимых сухих веществ</t>
    </r>
  </si>
  <si>
    <r>
      <rPr>
        <sz val="12"/>
        <rFont val="Times New Roman"/>
        <family val="1"/>
      </rPr>
      <t>Массовая доля сухих веществ</t>
    </r>
  </si>
  <si>
    <r>
      <rPr>
        <sz val="12"/>
        <rFont val="Times New Roman"/>
        <family val="1"/>
      </rPr>
      <t>термогравиметрический, экстракционно-химический</t>
    </r>
  </si>
  <si>
    <r>
      <rPr>
        <sz val="12"/>
        <rFont val="Times New Roman"/>
        <family val="1"/>
      </rPr>
      <t>Массовая доля  хлоридов</t>
    </r>
  </si>
  <si>
    <r>
      <rPr>
        <sz val="12"/>
        <rFont val="Times New Roman"/>
        <family val="1"/>
      </rPr>
      <t>Массовая доля минеральных примесей</t>
    </r>
  </si>
  <si>
    <r>
      <rPr>
        <sz val="12"/>
        <rFont val="Times New Roman"/>
        <family val="1"/>
      </rPr>
      <t>флотационный</t>
    </r>
  </si>
  <si>
    <r>
      <rPr>
        <sz val="12"/>
        <rFont val="Times New Roman"/>
        <family val="1"/>
      </rPr>
      <t>Массовая доля примесей  растительного происхождения</t>
    </r>
  </si>
  <si>
    <r>
      <rPr>
        <sz val="12"/>
        <rFont val="Times New Roman"/>
        <family val="1"/>
      </rPr>
      <t>Массовая доля металломагнитных примесей</t>
    </r>
  </si>
  <si>
    <r>
      <rPr>
        <sz val="12"/>
        <rFont val="Times New Roman"/>
        <family val="1"/>
      </rPr>
      <t>Признаки порчи</t>
    </r>
  </si>
  <si>
    <r>
      <rPr>
        <sz val="12"/>
        <rFont val="Times New Roman"/>
        <family val="1"/>
      </rPr>
      <t>Массовая доля титруемых  кислот</t>
    </r>
  </si>
  <si>
    <r>
      <rPr>
        <sz val="12"/>
        <rFont val="Times New Roman"/>
        <family val="1"/>
      </rPr>
      <t>Массовая доля сорбиновой кислоты</t>
    </r>
  </si>
  <si>
    <r>
      <rPr>
        <sz val="12"/>
        <rFont val="Times New Roman"/>
        <family val="1"/>
      </rPr>
      <t>Массовая доля бензойной кислоты</t>
    </r>
  </si>
  <si>
    <r>
      <rPr>
        <sz val="12"/>
        <rFont val="Times New Roman"/>
        <family val="1"/>
      </rPr>
      <t>Массовая доля  летучих кислот</t>
    </r>
  </si>
  <si>
    <r>
      <rPr>
        <sz val="12"/>
        <rFont val="Times New Roman"/>
        <family val="1"/>
      </rPr>
      <t>Массовая доля оксиметилфурфурола</t>
    </r>
  </si>
  <si>
    <r>
      <rPr>
        <sz val="12"/>
        <rFont val="Times New Roman"/>
        <family val="1"/>
      </rPr>
      <t>хроматографический,
фотометрический</t>
    </r>
  </si>
  <si>
    <r>
      <rPr>
        <sz val="12"/>
        <rFont val="Times New Roman"/>
        <family val="1"/>
      </rPr>
      <t>Массовая доля пектиновых веществ</t>
    </r>
  </si>
  <si>
    <r>
      <rPr>
        <sz val="12"/>
        <rFont val="Times New Roman"/>
        <family val="1"/>
      </rPr>
      <t>Масса, длина, диаметр пучка папоротника</t>
    </r>
  </si>
  <si>
    <r>
      <rPr>
        <b/>
        <sz val="12"/>
        <rFont val="Times New Roman"/>
        <family val="1"/>
      </rPr>
      <t>Корма растительного происхождения, корнеклубнеплоды.</t>
    </r>
  </si>
  <si>
    <r>
      <rPr>
        <sz val="12"/>
        <rFont val="Times New Roman"/>
        <family val="1"/>
      </rPr>
      <t>Цвет, запах, структура, ботанический состав, внешний вид</t>
    </r>
  </si>
  <si>
    <r>
      <rPr>
        <sz val="12"/>
        <rFont val="Times New Roman"/>
        <family val="1"/>
      </rPr>
      <t>Массовая доля  фосфора</t>
    </r>
  </si>
  <si>
    <r>
      <rPr>
        <sz val="12"/>
        <rFont val="Times New Roman"/>
        <family val="1"/>
      </rPr>
      <t>Массовая доля  калия</t>
    </r>
  </si>
  <si>
    <r>
      <rPr>
        <sz val="12"/>
        <rFont val="Times New Roman"/>
        <family val="1"/>
      </rPr>
      <t>Массовая доля  натрия</t>
    </r>
  </si>
  <si>
    <r>
      <rPr>
        <sz val="12"/>
        <rFont val="Times New Roman"/>
        <family val="1"/>
      </rPr>
      <t>Массовая доля  кальция</t>
    </r>
  </si>
  <si>
    <r>
      <rPr>
        <sz val="12"/>
        <rFont val="Times New Roman"/>
        <family val="1"/>
      </rPr>
      <t>Массовая доля  сырого жира</t>
    </r>
  </si>
  <si>
    <r>
      <rPr>
        <sz val="12"/>
        <rFont val="Times New Roman"/>
        <family val="1"/>
      </rPr>
      <t>Массовая доля  азота</t>
    </r>
  </si>
  <si>
    <r>
      <rPr>
        <sz val="12"/>
        <rFont val="Times New Roman"/>
        <family val="1"/>
      </rPr>
      <t>Массовая доля  растворимого сырого протеина</t>
    </r>
  </si>
  <si>
    <r>
      <rPr>
        <sz val="12"/>
        <rFont val="Times New Roman"/>
        <family val="1"/>
      </rPr>
      <t>Массовая доля  сырой клетчатки</t>
    </r>
  </si>
  <si>
    <r>
      <rPr>
        <sz val="12"/>
        <rFont val="Times New Roman"/>
        <family val="1"/>
      </rPr>
      <t>Крошимость гранул и брикетов</t>
    </r>
  </si>
  <si>
    <r>
      <rPr>
        <sz val="12"/>
        <rFont val="Times New Roman"/>
        <family val="1"/>
      </rPr>
      <t>Каротин</t>
    </r>
  </si>
  <si>
    <r>
      <rPr>
        <sz val="12"/>
        <rFont val="Times New Roman"/>
        <family val="1"/>
      </rPr>
      <t>Массовая доля растворимых и легкогидролизуемых углеводов</t>
    </r>
  </si>
  <si>
    <r>
      <rPr>
        <sz val="12"/>
        <rFont val="Times New Roman"/>
        <family val="1"/>
      </rPr>
      <t>Массовая доля  аммиачного азота</t>
    </r>
  </si>
  <si>
    <r>
      <rPr>
        <sz val="12"/>
        <rFont val="Times New Roman"/>
        <family val="1"/>
      </rPr>
      <t>Массовая доля  активной кислотности</t>
    </r>
  </si>
  <si>
    <r>
      <rPr>
        <sz val="12"/>
        <rFont val="Times New Roman"/>
        <family val="1"/>
      </rPr>
      <t>Массовая доля  масляной кислоты</t>
    </r>
  </si>
  <si>
    <r>
      <rPr>
        <sz val="12"/>
        <rFont val="Times New Roman"/>
        <family val="1"/>
      </rPr>
      <t>Массовая доля  вредных и ядовитых растений</t>
    </r>
  </si>
  <si>
    <r>
      <rPr>
        <sz val="12"/>
        <rFont val="Times New Roman"/>
        <family val="1"/>
      </rPr>
      <t>Молибден</t>
    </r>
  </si>
  <si>
    <r>
      <rPr>
        <b/>
        <sz val="12"/>
        <rFont val="Times New Roman"/>
        <family val="1"/>
      </rPr>
      <t>Водоросли и травы морские и продукты их переработки.</t>
    </r>
  </si>
  <si>
    <r>
      <rPr>
        <sz val="12"/>
        <rFont val="Times New Roman"/>
        <family val="1"/>
      </rPr>
      <t>Массовая доля  йода</t>
    </r>
  </si>
  <si>
    <r>
      <rPr>
        <sz val="12"/>
        <rFont val="Times New Roman"/>
        <family val="1"/>
      </rPr>
      <t>Массовая доля  посторонних примесей</t>
    </r>
  </si>
  <si>
    <r>
      <rPr>
        <sz val="12"/>
        <rFont val="Times New Roman"/>
        <family val="1"/>
      </rPr>
      <t>Массовая доля альгиновой кислоты</t>
    </r>
  </si>
  <si>
    <r>
      <rPr>
        <b/>
        <sz val="12"/>
        <rFont val="Times New Roman"/>
        <family val="1"/>
      </rPr>
      <t>VI</t>
    </r>
  </si>
  <si>
    <r>
      <rPr>
        <b/>
        <sz val="12"/>
        <rFont val="Times New Roman"/>
        <family val="1"/>
      </rPr>
      <t>Вода (минеральная питьевая и лечебно-столовая; питьевая, в том числе  расфасованная в емкости;</t>
    </r>
  </si>
  <si>
    <r>
      <rPr>
        <sz val="12"/>
        <rFont val="Times New Roman"/>
        <family val="1"/>
      </rPr>
      <t>Полнота налива</t>
    </r>
  </si>
  <si>
    <r>
      <rPr>
        <sz val="12"/>
        <rFont val="Times New Roman"/>
        <family val="1"/>
      </rPr>
      <t>Герметичность укупорки</t>
    </r>
  </si>
  <si>
    <r>
      <rPr>
        <sz val="12"/>
        <rFont val="Times New Roman"/>
        <family val="1"/>
      </rPr>
      <t>Двуокись углерода</t>
    </r>
  </si>
  <si>
    <r>
      <rPr>
        <sz val="12"/>
        <rFont val="Times New Roman"/>
        <family val="1"/>
      </rPr>
      <t>Гидрокарбонаты</t>
    </r>
  </si>
  <si>
    <r>
      <rPr>
        <sz val="12"/>
        <rFont val="Times New Roman"/>
        <family val="1"/>
      </rPr>
      <t>потенциометрическое
титрование</t>
    </r>
  </si>
  <si>
    <r>
      <rPr>
        <sz val="12"/>
        <rFont val="Times New Roman"/>
        <family val="1"/>
      </rPr>
      <t>Карбонаты</t>
    </r>
  </si>
  <si>
    <r>
      <rPr>
        <sz val="12"/>
        <rFont val="Times New Roman"/>
        <family val="1"/>
      </rPr>
      <t>Сульфаты</t>
    </r>
  </si>
  <si>
    <r>
      <rPr>
        <sz val="12"/>
        <rFont val="Times New Roman"/>
        <family val="1"/>
      </rPr>
      <t>капиллярный электрофорез,
турбидиметрический</t>
    </r>
  </si>
  <si>
    <r>
      <rPr>
        <sz val="12"/>
        <rFont val="Times New Roman"/>
        <family val="1"/>
      </rPr>
      <t>Кальций</t>
    </r>
  </si>
  <si>
    <r>
      <rPr>
        <sz val="12"/>
        <rFont val="Times New Roman"/>
        <family val="1"/>
      </rPr>
      <t>капиллярный электрофорез,
титриметрический</t>
    </r>
  </si>
  <si>
    <r>
      <rPr>
        <sz val="12"/>
        <rFont val="Times New Roman"/>
        <family val="1"/>
      </rPr>
      <t>Магний</t>
    </r>
  </si>
  <si>
    <r>
      <rPr>
        <sz val="12"/>
        <rFont val="Times New Roman"/>
        <family val="1"/>
      </rPr>
      <t>Натрий</t>
    </r>
  </si>
  <si>
    <r>
      <rPr>
        <sz val="12"/>
        <rFont val="Times New Roman"/>
        <family val="1"/>
      </rPr>
      <t>капиллярный электрофорез,
гравиметрический</t>
    </r>
  </si>
  <si>
    <r>
      <rPr>
        <sz val="12"/>
        <rFont val="Times New Roman"/>
        <family val="1"/>
      </rPr>
      <t>Калий</t>
    </r>
  </si>
  <si>
    <r>
      <rPr>
        <sz val="12"/>
        <rFont val="Times New Roman"/>
        <family val="1"/>
      </rPr>
      <t>капиллярный электрофорез, гравиметрический</t>
    </r>
  </si>
  <si>
    <r>
      <rPr>
        <sz val="12"/>
        <rFont val="Times New Roman"/>
        <family val="1"/>
      </rPr>
      <t>Аммоний</t>
    </r>
  </si>
  <si>
    <r>
      <rPr>
        <sz val="12"/>
        <rFont val="Times New Roman"/>
        <family val="1"/>
      </rPr>
      <t>капиллярный электрофорез, титриметрический</t>
    </r>
  </si>
  <si>
    <r>
      <rPr>
        <sz val="12"/>
        <rFont val="Times New Roman"/>
        <family val="1"/>
      </rPr>
      <t>Железо общее</t>
    </r>
  </si>
  <si>
    <r>
      <rPr>
        <sz val="12"/>
        <rFont val="Times New Roman"/>
        <family val="1"/>
      </rPr>
      <t>Окисляемость перманганатная</t>
    </r>
  </si>
  <si>
    <r>
      <rPr>
        <sz val="12"/>
        <rFont val="Times New Roman"/>
        <family val="1"/>
      </rPr>
      <t>Серебро</t>
    </r>
  </si>
  <si>
    <r>
      <rPr>
        <sz val="12"/>
        <rFont val="Times New Roman"/>
        <family val="1"/>
      </rPr>
      <t>ААС, титриметрический, колориметрический</t>
    </r>
  </si>
  <si>
    <r>
      <rPr>
        <sz val="12"/>
        <rFont val="Times New Roman"/>
        <family val="1"/>
      </rPr>
      <t>Сероводород и сульфиды</t>
    </r>
  </si>
  <si>
    <r>
      <rPr>
        <sz val="12"/>
        <rFont val="Times New Roman"/>
        <family val="1"/>
      </rPr>
      <t>Бромиды</t>
    </r>
  </si>
  <si>
    <r>
      <rPr>
        <sz val="12"/>
        <rFont val="Times New Roman"/>
        <family val="1"/>
      </rPr>
      <t>Йодиды</t>
    </r>
  </si>
  <si>
    <r>
      <rPr>
        <sz val="12"/>
        <rFont val="Times New Roman"/>
        <family val="1"/>
      </rPr>
      <t>Хлориды</t>
    </r>
  </si>
  <si>
    <r>
      <rPr>
        <sz val="12"/>
        <rFont val="Times New Roman"/>
        <family val="1"/>
      </rPr>
      <t>Фториды</t>
    </r>
  </si>
  <si>
    <r>
      <rPr>
        <sz val="12"/>
        <rFont val="Times New Roman"/>
        <family val="1"/>
      </rPr>
      <t>капиллярный электрофорез, фотоколориметрический</t>
    </r>
  </si>
  <si>
    <r>
      <rPr>
        <sz val="12"/>
        <rFont val="Times New Roman"/>
        <family val="1"/>
      </rPr>
      <t>Фосфат-ионы</t>
    </r>
  </si>
  <si>
    <r>
      <rPr>
        <sz val="12"/>
        <rFont val="Times New Roman"/>
        <family val="1"/>
      </rPr>
      <t>Фосфаты и полифосфаты</t>
    </r>
  </si>
  <si>
    <r>
      <rPr>
        <sz val="12"/>
        <rFont val="Times New Roman"/>
        <family val="1"/>
      </rPr>
      <t>Общий фосфор</t>
    </r>
  </si>
  <si>
    <r>
      <rPr>
        <sz val="12"/>
        <rFont val="Times New Roman"/>
        <family val="1"/>
      </rPr>
      <t>Сумма солей</t>
    </r>
  </si>
  <si>
    <r>
      <rPr>
        <sz val="12"/>
        <rFont val="Times New Roman"/>
        <family val="1"/>
      </rPr>
      <t>рассчетный</t>
    </r>
  </si>
  <si>
    <r>
      <rPr>
        <sz val="12"/>
        <rFont val="Times New Roman"/>
        <family val="1"/>
      </rPr>
      <t>Сухой остаток</t>
    </r>
  </si>
  <si>
    <r>
      <rPr>
        <sz val="12"/>
        <rFont val="Times New Roman"/>
        <family val="1"/>
      </rPr>
      <t>Барий</t>
    </r>
  </si>
  <si>
    <r>
      <rPr>
        <sz val="12"/>
        <rFont val="Times New Roman"/>
        <family val="1"/>
      </rPr>
      <t>Бериллий</t>
    </r>
  </si>
  <si>
    <r>
      <rPr>
        <sz val="12"/>
        <rFont val="Times New Roman"/>
        <family val="1"/>
      </rPr>
      <t>Ванадий</t>
    </r>
  </si>
  <si>
    <r>
      <rPr>
        <sz val="12"/>
        <rFont val="Times New Roman"/>
        <family val="1"/>
      </rPr>
      <t>Висмут</t>
    </r>
  </si>
  <si>
    <r>
      <rPr>
        <sz val="12"/>
        <rFont val="Times New Roman"/>
        <family val="1"/>
      </rPr>
      <t>Сурьма</t>
    </r>
  </si>
  <si>
    <r>
      <rPr>
        <sz val="12"/>
        <rFont val="Times New Roman"/>
        <family val="1"/>
      </rPr>
      <t>Титан</t>
    </r>
  </si>
  <si>
    <r>
      <rPr>
        <sz val="12"/>
        <rFont val="Times New Roman"/>
        <family val="1"/>
      </rPr>
      <t>Остаточная активность хлора</t>
    </r>
  </si>
  <si>
    <r>
      <rPr>
        <sz val="12"/>
        <rFont val="Times New Roman"/>
        <family val="1"/>
      </rPr>
      <t>Мышьяковистая кислота</t>
    </r>
  </si>
  <si>
    <r>
      <rPr>
        <sz val="12"/>
        <rFont val="Times New Roman"/>
        <family val="1"/>
      </rPr>
      <t>Цветность</t>
    </r>
  </si>
  <si>
    <r>
      <rPr>
        <sz val="12"/>
        <rFont val="Times New Roman"/>
        <family val="1"/>
      </rPr>
      <t>Мутность</t>
    </r>
  </si>
  <si>
    <r>
      <rPr>
        <sz val="12"/>
        <rFont val="Times New Roman"/>
        <family val="1"/>
      </rPr>
      <t>Остаточный озон</t>
    </r>
  </si>
  <si>
    <r>
      <rPr>
        <sz val="12"/>
        <rFont val="Times New Roman"/>
        <family val="1"/>
      </rPr>
      <t>Жесткость общая</t>
    </r>
  </si>
  <si>
    <r>
      <rPr>
        <sz val="12"/>
        <rFont val="Times New Roman"/>
        <family val="1"/>
      </rPr>
      <t>Алюминий</t>
    </r>
  </si>
  <si>
    <r>
      <rPr>
        <sz val="12"/>
        <rFont val="Times New Roman"/>
        <family val="1"/>
      </rPr>
      <t>ААС, фотометриметрический</t>
    </r>
  </si>
  <si>
    <r>
      <rPr>
        <sz val="12"/>
        <rFont val="Times New Roman"/>
        <family val="1"/>
      </rPr>
      <t>Цианиды</t>
    </r>
  </si>
  <si>
    <r>
      <rPr>
        <sz val="12"/>
        <rFont val="Times New Roman"/>
        <family val="1"/>
      </rPr>
      <t>Хлор остаточный активный</t>
    </r>
  </si>
  <si>
    <r>
      <rPr>
        <sz val="12"/>
        <rFont val="Times New Roman"/>
        <family val="1"/>
      </rPr>
      <t>Хлор остаточный свободный</t>
    </r>
  </si>
  <si>
    <r>
      <rPr>
        <sz val="12"/>
        <rFont val="Times New Roman"/>
        <family val="1"/>
      </rPr>
      <t>Стронций</t>
    </r>
  </si>
  <si>
    <r>
      <rPr>
        <sz val="12"/>
        <rFont val="Times New Roman"/>
        <family val="1"/>
      </rPr>
      <t>Литий</t>
    </r>
  </si>
  <si>
    <r>
      <rPr>
        <sz val="12"/>
        <rFont val="Times New Roman"/>
        <family val="1"/>
      </rPr>
      <t>Взвешенные вещества</t>
    </r>
  </si>
  <si>
    <r>
      <rPr>
        <sz val="12"/>
        <rFont val="Times New Roman"/>
        <family val="1"/>
      </rPr>
      <t>Кремний</t>
    </r>
  </si>
  <si>
    <r>
      <rPr>
        <sz val="12"/>
        <rFont val="Times New Roman"/>
        <family val="1"/>
      </rPr>
      <t>Бор</t>
    </r>
  </si>
  <si>
    <r>
      <rPr>
        <sz val="12"/>
        <rFont val="Times New Roman"/>
        <family val="1"/>
      </rPr>
      <t>флуорометрический</t>
    </r>
  </si>
  <si>
    <r>
      <rPr>
        <sz val="12"/>
        <rFont val="Times New Roman"/>
        <family val="1"/>
      </rPr>
      <t>АПАВ</t>
    </r>
  </si>
  <si>
    <r>
      <rPr>
        <sz val="12"/>
        <rFont val="Times New Roman"/>
        <family val="1"/>
      </rPr>
      <t>БПК</t>
    </r>
  </si>
  <si>
    <r>
      <rPr>
        <sz val="12"/>
        <rFont val="Times New Roman"/>
        <family val="1"/>
      </rPr>
      <t>оксиметрический</t>
    </r>
  </si>
  <si>
    <r>
      <rPr>
        <sz val="12"/>
        <rFont val="Times New Roman"/>
        <family val="1"/>
      </rPr>
      <t>Хлороформ</t>
    </r>
  </si>
  <si>
    <r>
      <rPr>
        <sz val="12"/>
        <rFont val="Times New Roman"/>
        <family val="1"/>
      </rPr>
      <t>Удельная электрическая проводимость</t>
    </r>
  </si>
  <si>
    <r>
      <rPr>
        <sz val="12"/>
        <rFont val="Times New Roman"/>
        <family val="1"/>
      </rPr>
      <t>кондуктометрический</t>
    </r>
  </si>
  <si>
    <r>
      <rPr>
        <sz val="12"/>
        <rFont val="Times New Roman"/>
        <family val="1"/>
      </rPr>
      <t>Свободная углекислота</t>
    </r>
  </si>
  <si>
    <r>
      <rPr>
        <sz val="12"/>
        <rFont val="Times New Roman"/>
        <family val="1"/>
      </rPr>
      <t>Агрессивная углекислота</t>
    </r>
  </si>
  <si>
    <r>
      <rPr>
        <sz val="12"/>
        <rFont val="Times New Roman"/>
        <family val="1"/>
      </rPr>
      <t>Паразитологическое исследование воды</t>
    </r>
  </si>
  <si>
    <r>
      <rPr>
        <sz val="12"/>
        <rFont val="Times New Roman"/>
        <family val="1"/>
      </rPr>
      <t>флотационный, мембранный</t>
    </r>
  </si>
  <si>
    <r>
      <rPr>
        <sz val="12"/>
        <rFont val="Times New Roman"/>
        <family val="1"/>
      </rPr>
      <t>Определение содержания кобальта</t>
    </r>
  </si>
  <si>
    <r>
      <rPr>
        <sz val="12"/>
        <rFont val="Times New Roman"/>
        <family val="1"/>
      </rPr>
      <t>беспламенная ААС</t>
    </r>
  </si>
  <si>
    <r>
      <rPr>
        <sz val="12"/>
        <rFont val="Times New Roman"/>
        <family val="1"/>
      </rPr>
      <t>Определение содержания марганца</t>
    </r>
  </si>
  <si>
    <r>
      <rPr>
        <sz val="12"/>
        <rFont val="Times New Roman"/>
        <family val="1"/>
      </rPr>
      <t>Атомно абсорбционная спектрометрия</t>
    </r>
  </si>
  <si>
    <r>
      <rPr>
        <sz val="12"/>
        <rFont val="Times New Roman"/>
        <family val="1"/>
      </rPr>
      <t>Определение содержания цинка</t>
    </r>
  </si>
  <si>
    <r>
      <rPr>
        <sz val="12"/>
        <rFont val="Times New Roman"/>
        <family val="1"/>
      </rPr>
      <t>Атомно абсорбционная
спектрометрия</t>
    </r>
  </si>
  <si>
    <r>
      <rPr>
        <sz val="12"/>
        <rFont val="Times New Roman"/>
        <family val="1"/>
      </rPr>
      <t>Определение содержания молибдена</t>
    </r>
  </si>
  <si>
    <r>
      <rPr>
        <sz val="12"/>
        <rFont val="Times New Roman"/>
        <family val="1"/>
      </rPr>
      <t>Определение меди на МГА--915МД</t>
    </r>
  </si>
  <si>
    <r>
      <rPr>
        <sz val="12"/>
        <rFont val="Times New Roman"/>
        <family val="1"/>
      </rPr>
      <t>Определение никеля на МГА--915МД</t>
    </r>
  </si>
  <si>
    <r>
      <rPr>
        <sz val="12"/>
        <rFont val="Times New Roman"/>
        <family val="1"/>
      </rPr>
      <t>Определение хрома на МГА--915МД</t>
    </r>
  </si>
  <si>
    <r>
      <rPr>
        <sz val="12"/>
        <rFont val="Times New Roman"/>
        <family val="1"/>
      </rPr>
      <t>Определение железа на МГА--915МД</t>
    </r>
  </si>
  <si>
    <r>
      <rPr>
        <sz val="12"/>
        <rFont val="Times New Roman"/>
        <family val="1"/>
      </rPr>
      <t>Определение мышъяка на МГА-915МД</t>
    </r>
  </si>
  <si>
    <r>
      <rPr>
        <sz val="12"/>
        <rFont val="Times New Roman"/>
        <family val="1"/>
      </rPr>
      <t>Определение цинка на МГА--915МД</t>
    </r>
  </si>
  <si>
    <r>
      <rPr>
        <sz val="12"/>
        <rFont val="Times New Roman"/>
        <family val="1"/>
      </rPr>
      <t>Определение кадмия на МГА--915МД</t>
    </r>
  </si>
  <si>
    <r>
      <rPr>
        <sz val="12"/>
        <rFont val="Times New Roman"/>
        <family val="1"/>
      </rPr>
      <t>Определение свинца на МГА--915МД</t>
    </r>
  </si>
  <si>
    <r>
      <rPr>
        <sz val="12"/>
        <rFont val="Times New Roman"/>
        <family val="1"/>
      </rPr>
      <t>Нефтепродукты в воде</t>
    </r>
  </si>
  <si>
    <r>
      <rPr>
        <b/>
        <sz val="12"/>
        <rFont val="Times New Roman"/>
        <family val="1"/>
      </rPr>
      <t>VII</t>
    </r>
  </si>
  <si>
    <r>
      <rPr>
        <b/>
        <sz val="12"/>
        <rFont val="Times New Roman"/>
        <family val="1"/>
      </rPr>
      <t>Почвы и грунты.</t>
    </r>
  </si>
  <si>
    <r>
      <rPr>
        <sz val="12"/>
        <rFont val="Times New Roman"/>
        <family val="1"/>
      </rPr>
      <t>Гранулометрический  состав</t>
    </r>
  </si>
  <si>
    <r>
      <rPr>
        <sz val="12"/>
        <rFont val="Times New Roman"/>
        <family val="1"/>
      </rPr>
      <t>ситьевой</t>
    </r>
  </si>
  <si>
    <r>
      <rPr>
        <sz val="12"/>
        <rFont val="Times New Roman"/>
        <family val="1"/>
      </rPr>
      <t>Массовая доля валового фосфора</t>
    </r>
  </si>
  <si>
    <r>
      <rPr>
        <sz val="12"/>
        <rFont val="Times New Roman"/>
        <family val="1"/>
      </rPr>
      <t>Массовая доля валового калия</t>
    </r>
  </si>
  <si>
    <r>
      <rPr>
        <sz val="12"/>
        <rFont val="Times New Roman"/>
        <family val="1"/>
      </rPr>
      <t>Массовая доля плотного остатка</t>
    </r>
  </si>
  <si>
    <r>
      <rPr>
        <sz val="12"/>
        <rFont val="Times New Roman"/>
        <family val="1"/>
      </rPr>
      <t>Массовая доля общей засоленности</t>
    </r>
  </si>
  <si>
    <r>
      <rPr>
        <sz val="12"/>
        <rFont val="Times New Roman"/>
        <family val="1"/>
      </rPr>
      <t>Массовая доля органического вещества</t>
    </r>
  </si>
  <si>
    <r>
      <rPr>
        <sz val="12"/>
        <rFont val="Times New Roman"/>
        <family val="1"/>
      </rPr>
      <t>рН солевой вытяжки</t>
    </r>
  </si>
  <si>
    <r>
      <rPr>
        <sz val="12"/>
        <rFont val="Times New Roman"/>
        <family val="1"/>
      </rPr>
      <t>Массовая доля максимальной гигроскопической влажности</t>
    </r>
  </si>
  <si>
    <r>
      <rPr>
        <sz val="12"/>
        <rFont val="Times New Roman"/>
        <family val="1"/>
      </rPr>
      <t>Обменная кислотность</t>
    </r>
  </si>
  <si>
    <r>
      <rPr>
        <sz val="12"/>
        <rFont val="Times New Roman"/>
        <family val="1"/>
      </rPr>
      <t>потенциометрическое титрование</t>
    </r>
  </si>
  <si>
    <r>
      <rPr>
        <sz val="12"/>
        <rFont val="Times New Roman"/>
        <family val="1"/>
      </rPr>
      <t>Подвижный калий</t>
    </r>
  </si>
  <si>
    <r>
      <rPr>
        <sz val="12"/>
        <rFont val="Times New Roman"/>
        <family val="1"/>
      </rPr>
      <t>Подвижный фосфор</t>
    </r>
  </si>
  <si>
    <r>
      <rPr>
        <sz val="12"/>
        <rFont val="Times New Roman"/>
        <family val="1"/>
      </rPr>
      <t>Гидролитическая кислотность</t>
    </r>
  </si>
  <si>
    <r>
      <rPr>
        <sz val="12"/>
        <rFont val="Times New Roman"/>
        <family val="1"/>
      </rPr>
      <t>Нитратный азот</t>
    </r>
  </si>
  <si>
    <r>
      <rPr>
        <sz val="12"/>
        <rFont val="Times New Roman"/>
        <family val="1"/>
      </rPr>
      <t>Нитритный азот</t>
    </r>
  </si>
  <si>
    <r>
      <rPr>
        <sz val="12"/>
        <rFont val="Times New Roman"/>
        <family val="1"/>
      </rPr>
      <t>Общий азот</t>
    </r>
  </si>
  <si>
    <r>
      <rPr>
        <sz val="12"/>
        <rFont val="Times New Roman"/>
        <family val="1"/>
      </rPr>
      <t>Обменный аммоний (аммонийный азот)</t>
    </r>
  </si>
  <si>
    <r>
      <rPr>
        <sz val="12"/>
        <rFont val="Times New Roman"/>
        <family val="1"/>
      </rPr>
      <t>Емкость катионного обмена</t>
    </r>
  </si>
  <si>
    <r>
      <rPr>
        <sz val="12"/>
        <rFont val="Times New Roman"/>
        <family val="1"/>
      </rPr>
      <t>Содержание влаги и сухого вещества</t>
    </r>
  </si>
  <si>
    <r>
      <rPr>
        <sz val="12"/>
        <rFont val="Times New Roman"/>
        <family val="1"/>
      </rPr>
      <t>Ион карбоната</t>
    </r>
  </si>
  <si>
    <r>
      <rPr>
        <sz val="12"/>
        <rFont val="Times New Roman"/>
        <family val="1"/>
      </rPr>
      <t>Ион бикарбоната</t>
    </r>
  </si>
  <si>
    <r>
      <rPr>
        <sz val="12"/>
        <rFont val="Times New Roman"/>
        <family val="1"/>
      </rPr>
      <t>Ион хлорида</t>
    </r>
  </si>
  <si>
    <r>
      <rPr>
        <sz val="12"/>
        <rFont val="Times New Roman"/>
        <family val="1"/>
      </rPr>
      <t>Ион сульфата</t>
    </r>
  </si>
  <si>
    <r>
      <rPr>
        <sz val="12"/>
        <rFont val="Times New Roman"/>
        <family val="1"/>
      </rPr>
      <t>Подвижная сера</t>
    </r>
  </si>
  <si>
    <r>
      <rPr>
        <sz val="12"/>
        <rFont val="Times New Roman"/>
        <family val="1"/>
      </rPr>
      <t>турбидиметрический</t>
    </r>
  </si>
  <si>
    <r>
      <rPr>
        <sz val="12"/>
        <rFont val="Times New Roman"/>
        <family val="1"/>
      </rPr>
      <t>Водорастворимый фосфор</t>
    </r>
  </si>
  <si>
    <r>
      <rPr>
        <sz val="12"/>
        <rFont val="Times New Roman"/>
        <family val="1"/>
      </rPr>
      <t>Водорастворимый калий</t>
    </r>
  </si>
  <si>
    <r>
      <rPr>
        <sz val="12"/>
        <rFont val="Times New Roman"/>
        <family val="1"/>
      </rPr>
      <t>Водорастворимый кальций</t>
    </r>
  </si>
  <si>
    <r>
      <rPr>
        <sz val="12"/>
        <rFont val="Times New Roman"/>
        <family val="1"/>
      </rPr>
      <t>Водорастворимый магний</t>
    </r>
  </si>
  <si>
    <r>
      <rPr>
        <sz val="12"/>
        <rFont val="Times New Roman"/>
        <family val="1"/>
      </rPr>
      <t>Водорастворимый натрий</t>
    </r>
  </si>
  <si>
    <r>
      <rPr>
        <sz val="12"/>
        <rFont val="Times New Roman"/>
        <family val="1"/>
      </rPr>
      <t>Формальдегид</t>
    </r>
  </si>
  <si>
    <r>
      <rPr>
        <sz val="12"/>
        <rFont val="Times New Roman"/>
        <family val="1"/>
      </rPr>
      <t>Радионуклиды (радий-226, торий-232, калий-40)</t>
    </r>
  </si>
  <si>
    <r>
      <rPr>
        <sz val="12"/>
        <rFont val="Times New Roman"/>
        <family val="1"/>
      </rPr>
      <t>ПАУ</t>
    </r>
  </si>
  <si>
    <r>
      <rPr>
        <sz val="12"/>
        <rFont val="Times New Roman"/>
        <family val="1"/>
      </rPr>
      <t>Массовая доля гуминовых кислот</t>
    </r>
  </si>
  <si>
    <r>
      <rPr>
        <sz val="12"/>
        <rFont val="Times New Roman"/>
        <family val="1"/>
      </rPr>
      <t>Нефтепродукты</t>
    </r>
  </si>
  <si>
    <r>
      <rPr>
        <sz val="12"/>
        <rFont val="Times New Roman"/>
        <family val="1"/>
      </rPr>
      <t>Паразитологическое исследование почвы</t>
    </r>
  </si>
  <si>
    <r>
      <rPr>
        <sz val="12"/>
        <rFont val="Times New Roman"/>
        <family val="1"/>
      </rPr>
      <t>Определение валового свинца</t>
    </r>
  </si>
  <si>
    <r>
      <rPr>
        <sz val="12"/>
        <rFont val="Times New Roman"/>
        <family val="1"/>
      </rPr>
      <t>Атомно       абсорбционная спектрометрия</t>
    </r>
  </si>
  <si>
    <r>
      <rPr>
        <sz val="12"/>
        <rFont val="Times New Roman"/>
        <family val="1"/>
      </rPr>
      <t>Определение валовой меди</t>
    </r>
  </si>
  <si>
    <r>
      <rPr>
        <sz val="12"/>
        <rFont val="Times New Roman"/>
        <family val="1"/>
      </rPr>
      <t>Определение валового цинка</t>
    </r>
  </si>
  <si>
    <r>
      <rPr>
        <sz val="12"/>
        <rFont val="Times New Roman"/>
        <family val="1"/>
      </rPr>
      <t>Определение валового никеля</t>
    </r>
  </si>
  <si>
    <r>
      <rPr>
        <sz val="12"/>
        <rFont val="Times New Roman"/>
        <family val="1"/>
      </rPr>
      <t>Определение валового кадмия</t>
    </r>
  </si>
  <si>
    <r>
      <rPr>
        <sz val="12"/>
        <rFont val="Times New Roman"/>
        <family val="1"/>
      </rPr>
      <t>Атомно       абсорбционная
спектрометрия</t>
    </r>
  </si>
  <si>
    <r>
      <rPr>
        <sz val="12"/>
        <rFont val="Times New Roman"/>
        <family val="1"/>
      </rPr>
      <t>Определение валового кобальта</t>
    </r>
  </si>
  <si>
    <r>
      <rPr>
        <sz val="12"/>
        <rFont val="Times New Roman"/>
        <family val="1"/>
      </rPr>
      <t>Определение валового марганца</t>
    </r>
  </si>
  <si>
    <r>
      <rPr>
        <sz val="12"/>
        <rFont val="Times New Roman"/>
        <family val="1"/>
      </rPr>
      <t>Определение микроэлемента марганца</t>
    </r>
  </si>
  <si>
    <r>
      <rPr>
        <sz val="12"/>
        <rFont val="Times New Roman"/>
        <family val="1"/>
      </rPr>
      <t>Определение микроэлемента меди</t>
    </r>
  </si>
  <si>
    <r>
      <rPr>
        <sz val="12"/>
        <rFont val="Times New Roman"/>
        <family val="1"/>
      </rPr>
      <t>Определение микроэлемента цинка</t>
    </r>
  </si>
  <si>
    <r>
      <rPr>
        <sz val="12"/>
        <rFont val="Times New Roman"/>
        <family val="1"/>
      </rPr>
      <t>Определение ваннадия</t>
    </r>
  </si>
  <si>
    <r>
      <rPr>
        <b/>
        <sz val="12"/>
        <rFont val="Times New Roman"/>
        <family val="1"/>
      </rPr>
      <t>VIII</t>
    </r>
  </si>
  <si>
    <r>
      <rPr>
        <b/>
        <sz val="12"/>
        <rFont val="Times New Roman"/>
        <family val="1"/>
      </rPr>
      <t>Органические и минеральные удобрения.</t>
    </r>
  </si>
  <si>
    <r>
      <rPr>
        <sz val="12"/>
        <rFont val="Times New Roman"/>
        <family val="1"/>
      </rPr>
      <t>Степень разложения</t>
    </r>
  </si>
  <si>
    <r>
      <rPr>
        <sz val="12"/>
        <rFont val="Times New Roman"/>
        <family val="1"/>
      </rPr>
      <t>микроскопирования</t>
    </r>
  </si>
  <si>
    <r>
      <rPr>
        <sz val="12"/>
        <rFont val="Times New Roman"/>
        <family val="1"/>
      </rPr>
      <t>Массовая доля карбонатов кальция и магния (сумма)</t>
    </r>
  </si>
  <si>
    <r>
      <rPr>
        <sz val="12"/>
        <rFont val="Times New Roman"/>
        <family val="1"/>
      </rPr>
      <t>Массовая доля гранулометрического (зернового) состава</t>
    </r>
  </si>
  <si>
    <r>
      <rPr>
        <sz val="12"/>
        <rFont val="Times New Roman"/>
        <family val="1"/>
      </rPr>
      <t>Массовая доля влаги/воды</t>
    </r>
  </si>
  <si>
    <r>
      <rPr>
        <sz val="12"/>
        <rFont val="Times New Roman"/>
        <family val="1"/>
      </rPr>
      <t>Массовая доля органического  вещества</t>
    </r>
  </si>
  <si>
    <r>
      <rPr>
        <sz val="12"/>
        <rFont val="Times New Roman"/>
        <family val="1"/>
      </rPr>
      <t>термогравиметрический</t>
    </r>
  </si>
  <si>
    <r>
      <rPr>
        <sz val="12"/>
        <rFont val="Times New Roman"/>
        <family val="1"/>
      </rPr>
      <t>Массовая доля общего азота</t>
    </r>
  </si>
  <si>
    <r>
      <rPr>
        <sz val="12"/>
        <rFont val="Times New Roman"/>
        <family val="1"/>
      </rPr>
      <t>титриметрический (по
Кьельдалю)</t>
    </r>
  </si>
  <si>
    <r>
      <rPr>
        <sz val="12"/>
        <rFont val="Times New Roman"/>
        <family val="1"/>
      </rPr>
      <t>Массовая доля общего фосфора</t>
    </r>
  </si>
  <si>
    <r>
      <rPr>
        <sz val="12"/>
        <rFont val="Times New Roman"/>
        <family val="1"/>
      </rPr>
      <t>Массовая доля общего калия</t>
    </r>
  </si>
  <si>
    <r>
      <rPr>
        <sz val="12"/>
        <rFont val="Times New Roman"/>
        <family val="1"/>
      </rPr>
      <t>Массовая доля аммонийного азота</t>
    </r>
  </si>
  <si>
    <r>
      <rPr>
        <sz val="12"/>
        <rFont val="Times New Roman"/>
        <family val="1"/>
      </rPr>
      <t>Массовая доля общей серы(S)</t>
    </r>
  </si>
  <si>
    <r>
      <rPr>
        <sz val="12"/>
        <rFont val="Times New Roman"/>
        <family val="1"/>
      </rPr>
      <t>Массовая доля  общего железа (Fe2O3)</t>
    </r>
  </si>
  <si>
    <r>
      <rPr>
        <sz val="12"/>
        <rFont val="Times New Roman"/>
        <family val="1"/>
      </rPr>
      <t>Массовая доля хлора</t>
    </r>
  </si>
  <si>
    <r>
      <rPr>
        <sz val="12"/>
        <rFont val="Times New Roman"/>
        <family val="1"/>
      </rPr>
      <t>Массовая доля обменного кальция</t>
    </r>
  </si>
  <si>
    <r>
      <rPr>
        <sz val="12"/>
        <rFont val="Times New Roman"/>
        <family val="1"/>
      </rPr>
      <t>Массовая доля обменного магния</t>
    </r>
  </si>
  <si>
    <r>
      <rPr>
        <sz val="12"/>
        <rFont val="Times New Roman"/>
        <family val="1"/>
      </rPr>
      <t>рН солевой суспензии</t>
    </r>
  </si>
  <si>
    <r>
      <rPr>
        <sz val="12"/>
        <rFont val="Times New Roman"/>
        <family val="1"/>
      </rPr>
      <t>Массовая доля нитратного азота</t>
    </r>
  </si>
  <si>
    <r>
      <rPr>
        <sz val="12"/>
        <rFont val="Times New Roman"/>
        <family val="1"/>
      </rPr>
      <t>Массовая доля подвижного  фосфора</t>
    </r>
  </si>
  <si>
    <r>
      <rPr>
        <sz val="12"/>
        <rFont val="Times New Roman"/>
        <family val="1"/>
      </rPr>
      <t>Массовая доля подвижного  калия</t>
    </r>
  </si>
  <si>
    <r>
      <rPr>
        <sz val="12"/>
        <rFont val="Times New Roman"/>
        <family val="1"/>
      </rPr>
      <t>Массовая доля подвижного железа</t>
    </r>
  </si>
  <si>
    <r>
      <rPr>
        <sz val="12"/>
        <rFont val="Times New Roman"/>
        <family val="1"/>
      </rPr>
      <t>Нейтрализующая способность (СаСО3)</t>
    </r>
  </si>
  <si>
    <r>
      <rPr>
        <sz val="12"/>
        <rFont val="Times New Roman"/>
        <family val="1"/>
      </rPr>
      <t>Кислотность обменная</t>
    </r>
  </si>
  <si>
    <r>
      <rPr>
        <sz val="12"/>
        <rFont val="Times New Roman"/>
        <family val="1"/>
      </rPr>
      <t>Кислотность активная</t>
    </r>
  </si>
  <si>
    <r>
      <rPr>
        <sz val="12"/>
        <rFont val="Times New Roman"/>
        <family val="1"/>
      </rPr>
      <t>Массовая доля аммиачного азота</t>
    </r>
  </si>
  <si>
    <r>
      <rPr>
        <sz val="12"/>
        <rFont val="Times New Roman"/>
        <family val="1"/>
      </rPr>
      <t>Водорастворимые  соли</t>
    </r>
  </si>
  <si>
    <r>
      <rPr>
        <b/>
        <sz val="12"/>
        <rFont val="Times New Roman"/>
        <family val="1"/>
      </rPr>
      <t>IX</t>
    </r>
  </si>
  <si>
    <r>
      <rPr>
        <b/>
        <sz val="12"/>
        <rFont val="Times New Roman"/>
        <family val="1"/>
      </rPr>
      <t>Семена и посадочный материал.</t>
    </r>
  </si>
  <si>
    <r>
      <rPr>
        <sz val="12"/>
        <rFont val="Times New Roman"/>
        <family val="1"/>
      </rPr>
      <t>Чистота семян</t>
    </r>
  </si>
  <si>
    <r>
      <rPr>
        <sz val="12"/>
        <rFont val="Times New Roman"/>
        <family val="1"/>
      </rPr>
      <t>Чистота семян (для цветущих культур)</t>
    </r>
  </si>
  <si>
    <r>
      <rPr>
        <sz val="12"/>
        <rFont val="Times New Roman"/>
        <family val="1"/>
      </rPr>
      <t>Чистота семян (для лекарственных культур, клевера, люцерны, тимофеевки луговой, овсяницы)</t>
    </r>
  </si>
  <si>
    <r>
      <rPr>
        <sz val="12"/>
        <rFont val="Times New Roman"/>
        <family val="1"/>
      </rPr>
      <t>Чистота семян (для томатов, капусты, перца, рапса, моркови, редиса,
брюквы, редьки, баклажан, салатов зеленых)</t>
    </r>
  </si>
  <si>
    <r>
      <rPr>
        <sz val="12"/>
        <rFont val="Times New Roman"/>
        <family val="1"/>
      </rPr>
      <t>Всхожесть</t>
    </r>
  </si>
  <si>
    <r>
      <rPr>
        <sz val="12"/>
        <rFont val="Times New Roman"/>
        <family val="1"/>
      </rPr>
      <t>термостатный</t>
    </r>
  </si>
  <si>
    <r>
      <rPr>
        <sz val="12"/>
        <rFont val="Times New Roman"/>
        <family val="1"/>
      </rPr>
      <t>Всхожесть (для томатов, капусты, перца, рапса, моркови, редиса, брюквы, редьки, баклажан, салатов зеленых)</t>
    </r>
  </si>
  <si>
    <r>
      <rPr>
        <sz val="12"/>
        <rFont val="Times New Roman"/>
        <family val="1"/>
      </rPr>
      <t>Влажность</t>
    </r>
  </si>
  <si>
    <r>
      <rPr>
        <sz val="12"/>
        <rFont val="Times New Roman"/>
        <family val="1"/>
      </rPr>
      <t>Масса 1000 семян</t>
    </r>
  </si>
  <si>
    <r>
      <rPr>
        <sz val="12"/>
        <rFont val="Times New Roman"/>
        <family val="1"/>
      </rPr>
      <t>Жизнеспособность</t>
    </r>
  </si>
  <si>
    <r>
      <rPr>
        <sz val="12"/>
        <rFont val="Times New Roman"/>
        <family val="1"/>
      </rPr>
      <t>химический</t>
    </r>
  </si>
  <si>
    <r>
      <rPr>
        <sz val="12"/>
        <rFont val="Times New Roman"/>
        <family val="1"/>
      </rPr>
      <t>Зараженность болезнями</t>
    </r>
  </si>
  <si>
    <r>
      <rPr>
        <sz val="12"/>
        <rFont val="Times New Roman"/>
        <family val="1"/>
      </rPr>
      <t>визуальный,
микроскопический</t>
    </r>
  </si>
  <si>
    <r>
      <rPr>
        <sz val="12"/>
        <rFont val="Times New Roman"/>
        <family val="1"/>
      </rPr>
      <t>Заселенность вредителями</t>
    </r>
  </si>
  <si>
    <r>
      <rPr>
        <sz val="12"/>
        <rFont val="Times New Roman"/>
        <family val="1"/>
      </rPr>
      <t>визуальный, энтомологический</t>
    </r>
  </si>
  <si>
    <r>
      <rPr>
        <sz val="12"/>
        <rFont val="Times New Roman"/>
        <family val="1"/>
      </rPr>
      <t>Наличие карантинных объектов</t>
    </r>
  </si>
  <si>
    <r>
      <rPr>
        <sz val="12"/>
        <rFont val="Times New Roman"/>
        <family val="1"/>
      </rPr>
      <t>Пораженность вредителями</t>
    </r>
  </si>
  <si>
    <r>
      <rPr>
        <sz val="12"/>
        <rFont val="Times New Roman"/>
        <family val="1"/>
      </rPr>
      <t>Размеры корневой системы</t>
    </r>
  </si>
  <si>
    <r>
      <rPr>
        <sz val="12"/>
        <rFont val="Times New Roman"/>
        <family val="1"/>
      </rPr>
      <t>Размеры наземной части</t>
    </r>
  </si>
  <si>
    <r>
      <rPr>
        <sz val="12"/>
        <rFont val="Times New Roman"/>
        <family val="1"/>
      </rPr>
      <t>Состояние корневой части</t>
    </r>
  </si>
  <si>
    <r>
      <rPr>
        <sz val="12"/>
        <rFont val="Times New Roman"/>
        <family val="1"/>
      </rPr>
      <t>Состояние наземной части</t>
    </r>
  </si>
  <si>
    <r>
      <rPr>
        <sz val="12"/>
        <rFont val="Times New Roman"/>
        <family val="1"/>
      </rPr>
      <t>Отход и размер луковиц</t>
    </r>
  </si>
  <si>
    <r>
      <rPr>
        <sz val="12"/>
        <rFont val="Times New Roman"/>
        <family val="1"/>
      </rPr>
      <t>весовой, измерительный</t>
    </r>
  </si>
  <si>
    <r>
      <rPr>
        <sz val="12"/>
        <rFont val="Times New Roman"/>
        <family val="1"/>
      </rPr>
      <t>Размер и состояние  луковиц и клубней</t>
    </r>
  </si>
  <si>
    <r>
      <rPr>
        <sz val="12"/>
        <rFont val="Times New Roman"/>
        <family val="1"/>
      </rPr>
      <t>визуальный, измерительный</t>
    </r>
  </si>
  <si>
    <r>
      <rPr>
        <sz val="12"/>
        <rFont val="Times New Roman"/>
        <family val="1"/>
      </rPr>
      <t>Одноростковость</t>
    </r>
  </si>
  <si>
    <r>
      <rPr>
        <b/>
        <sz val="12"/>
        <rFont val="Times New Roman"/>
        <family val="1"/>
      </rPr>
      <t>Оформление карантинной фитосанитарной документации.</t>
    </r>
  </si>
  <si>
    <r>
      <rPr>
        <sz val="12"/>
        <rFont val="Times New Roman"/>
        <family val="1"/>
      </rPr>
      <t>1. Оформление заключения о карантинном фитосанитарном состоянии</t>
    </r>
  </si>
  <si>
    <r>
      <rPr>
        <sz val="12"/>
        <rFont val="Times New Roman"/>
        <family val="1"/>
      </rPr>
      <t>экземпляр</t>
    </r>
  </si>
  <si>
    <r>
      <rPr>
        <sz val="12"/>
        <rFont val="Times New Roman"/>
        <family val="1"/>
      </rPr>
      <t>2. Оформление протокола испытаний</t>
    </r>
  </si>
  <si>
    <r>
      <rPr>
        <sz val="12"/>
        <rFont val="Times New Roman"/>
        <family val="1"/>
      </rPr>
      <t>3. Оформление протокола (заключения) об установлении средней (фактической) влажности древесины и пиломатериалов</t>
    </r>
  </si>
  <si>
    <r>
      <rPr>
        <sz val="12"/>
        <rFont val="Times New Roman"/>
        <family val="1"/>
      </rPr>
      <t>4. Оформление результатов исследований(испытаний)(протокол исследований)на образцы(пробы) представленные ТУ Россельхознадзора</t>
    </r>
  </si>
  <si>
    <r>
      <rPr>
        <sz val="12"/>
        <rFont val="Times New Roman"/>
        <family val="1"/>
      </rPr>
      <t>5. Выдача Акта фитосанитарного состояния земельного участка по
результатам обследования на засоренность</t>
    </r>
  </si>
  <si>
    <r>
      <rPr>
        <sz val="12"/>
        <rFont val="Times New Roman"/>
        <family val="1"/>
      </rPr>
      <t>6. Оформление результатов визуального исследования земельных участков с целью установления фитосанитарного состояния подкарантинной продукции(Заключение)</t>
    </r>
  </si>
  <si>
    <r>
      <rPr>
        <sz val="12"/>
        <rFont val="Times New Roman"/>
        <family val="1"/>
      </rPr>
      <t>7. Выезд специалиста для визуального исследования   с целью установления фитосанитарного состояния подкарантинной продукции (на собственном а/м), 1 чел-час</t>
    </r>
  </si>
  <si>
    <r>
      <rPr>
        <sz val="12"/>
        <rFont val="Times New Roman"/>
        <family val="1"/>
      </rPr>
      <t>чел/час</t>
    </r>
  </si>
  <si>
    <r>
      <rPr>
        <b/>
        <sz val="12"/>
        <rFont val="Times New Roman"/>
        <family val="1"/>
      </rPr>
      <t>Установление карантинного фитосанитарного состояния партии подкарантинной продукции методом
визуального исследования без отбора образцов (проб) для лабораторных исследований</t>
    </r>
  </si>
  <si>
    <r>
      <rPr>
        <sz val="12"/>
        <rFont val="Times New Roman"/>
        <family val="1"/>
      </rPr>
      <t>1.1. 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прочие живые растения</t>
    </r>
  </si>
  <si>
    <r>
      <rPr>
        <sz val="12"/>
        <rFont val="Times New Roman"/>
        <family val="1"/>
      </rPr>
      <t>1.1.1. партия до 500 шт. (весь материал)</t>
    </r>
  </si>
  <si>
    <r>
      <rPr>
        <sz val="12"/>
        <rFont val="Times New Roman"/>
        <family val="1"/>
      </rPr>
      <t>штука</t>
    </r>
  </si>
  <si>
    <r>
      <rPr>
        <sz val="12"/>
        <rFont val="Times New Roman"/>
        <family val="1"/>
      </rPr>
      <t>1.1.2. партия от 501 до 3000 шт.</t>
    </r>
  </si>
  <si>
    <r>
      <rPr>
        <sz val="12"/>
        <rFont val="Times New Roman"/>
        <family val="1"/>
      </rPr>
      <t>партия</t>
    </r>
  </si>
  <si>
    <r>
      <rPr>
        <sz val="12"/>
        <rFont val="Times New Roman"/>
        <family val="1"/>
      </rPr>
      <t>1.1.3. партия от 3001 до 10000 шт.</t>
    </r>
  </si>
  <si>
    <r>
      <rPr>
        <sz val="12"/>
        <rFont val="Times New Roman"/>
        <family val="1"/>
      </rPr>
      <t>1.1.4. партия свыше 10000 шт.</t>
    </r>
  </si>
  <si>
    <r>
      <rPr>
        <sz val="12"/>
        <rFont val="Times New Roman"/>
        <family val="1"/>
      </rPr>
      <t>1.2. Рассада овощных, цветочных и ягодных культур</t>
    </r>
  </si>
  <si>
    <r>
      <rPr>
        <sz val="12"/>
        <rFont val="Times New Roman"/>
        <family val="1"/>
      </rPr>
      <t>1.3. Посадочный материал взрослых деревьев (возрастом более 3-х лет)</t>
    </r>
  </si>
  <si>
    <r>
      <rPr>
        <sz val="12"/>
        <rFont val="Times New Roman"/>
        <family val="1"/>
      </rPr>
      <t>1.4. Лук-севок:</t>
    </r>
  </si>
  <si>
    <r>
      <rPr>
        <sz val="12"/>
        <rFont val="Times New Roman"/>
        <family val="1"/>
      </rPr>
      <t>1.4.1. партия до 1 тонны</t>
    </r>
  </si>
  <si>
    <r>
      <rPr>
        <sz val="12"/>
        <rFont val="Times New Roman"/>
        <family val="1"/>
      </rPr>
      <t>кг.</t>
    </r>
  </si>
  <si>
    <r>
      <rPr>
        <sz val="12"/>
        <rFont val="Times New Roman"/>
        <family val="1"/>
      </rPr>
      <t>1.4.2. партия до 15 тонн</t>
    </r>
  </si>
  <si>
    <r>
      <rPr>
        <sz val="12"/>
        <rFont val="Times New Roman"/>
        <family val="1"/>
      </rPr>
      <t>1.4.3. партия до 30 тонн</t>
    </r>
  </si>
  <si>
    <r>
      <rPr>
        <sz val="12"/>
        <rFont val="Times New Roman"/>
        <family val="1"/>
      </rPr>
      <t>1.4.4. партия свыше 30 тонн</t>
    </r>
  </si>
  <si>
    <r>
      <rPr>
        <sz val="12"/>
        <rFont val="Times New Roman"/>
        <family val="1"/>
      </rPr>
      <t>1.5. Семена, плоды и споры для посева:</t>
    </r>
  </si>
  <si>
    <r>
      <rPr>
        <sz val="12"/>
        <rFont val="Times New Roman"/>
        <family val="1"/>
      </rPr>
      <t>1.5.1. Семенной материал: семена овощных, цветочных культур,
лекарственных и газонных трав (нефасованные):</t>
    </r>
  </si>
  <si>
    <r>
      <rPr>
        <sz val="12"/>
        <rFont val="Times New Roman"/>
        <family val="1"/>
      </rPr>
      <t>1.5.1.1. крупносеменные культуры</t>
    </r>
  </si>
  <si>
    <r>
      <rPr>
        <sz val="12"/>
        <rFont val="Times New Roman"/>
        <family val="1"/>
      </rPr>
      <t>1.5.1.1.1. партия до 1 кг.</t>
    </r>
  </si>
  <si>
    <r>
      <rPr>
        <sz val="12"/>
        <rFont val="Times New Roman"/>
        <family val="1"/>
      </rPr>
      <t>1.5.1.1.2. партия до 10 кг.</t>
    </r>
  </si>
  <si>
    <r>
      <rPr>
        <sz val="12"/>
        <rFont val="Times New Roman"/>
        <family val="1"/>
      </rPr>
      <t>1.5.1.1.3. партия до 100 кг.</t>
    </r>
  </si>
  <si>
    <r>
      <rPr>
        <sz val="12"/>
        <rFont val="Times New Roman"/>
        <family val="1"/>
      </rPr>
      <t>1.5.1.1.4. партия свыше 100 кг.</t>
    </r>
  </si>
  <si>
    <r>
      <rPr>
        <sz val="12"/>
        <rFont val="Times New Roman"/>
        <family val="1"/>
      </rPr>
      <t>1.5.1.2. среднесеменные культуры</t>
    </r>
  </si>
  <si>
    <r>
      <rPr>
        <sz val="12"/>
        <rFont val="Times New Roman"/>
        <family val="1"/>
      </rPr>
      <t>1.5.1.2.1. партия до 1 кг.</t>
    </r>
  </si>
  <si>
    <r>
      <rPr>
        <sz val="12"/>
        <rFont val="Times New Roman"/>
        <family val="1"/>
      </rPr>
      <t>1.5.1.2.2. партия до 10 кг.</t>
    </r>
  </si>
  <si>
    <r>
      <rPr>
        <sz val="12"/>
        <rFont val="Times New Roman"/>
        <family val="1"/>
      </rPr>
      <t>1.5.1.2.3. партия до 100 кг.</t>
    </r>
  </si>
  <si>
    <r>
      <rPr>
        <sz val="12"/>
        <rFont val="Times New Roman"/>
        <family val="1"/>
      </rPr>
      <t>1.5.1.2.4. партия свыше 100 кг.</t>
    </r>
  </si>
  <si>
    <r>
      <rPr>
        <sz val="12"/>
        <rFont val="Times New Roman"/>
        <family val="1"/>
      </rPr>
      <t>1.5.1.3. мелкосеменные культуры</t>
    </r>
  </si>
  <si>
    <r>
      <rPr>
        <sz val="12"/>
        <rFont val="Times New Roman"/>
        <family val="1"/>
      </rPr>
      <t>1.5.1.3.1. партия до 1 кг.</t>
    </r>
  </si>
  <si>
    <r>
      <rPr>
        <sz val="12"/>
        <rFont val="Times New Roman"/>
        <family val="1"/>
      </rPr>
      <t>1.5.1.3.2. партия до 10 кг.</t>
    </r>
  </si>
  <si>
    <r>
      <rPr>
        <sz val="12"/>
        <rFont val="Times New Roman"/>
        <family val="1"/>
      </rPr>
      <t>1.5.1.3.3. партия до 100 кг.</t>
    </r>
  </si>
  <si>
    <r>
      <rPr>
        <sz val="12"/>
        <rFont val="Times New Roman"/>
        <family val="1"/>
      </rPr>
      <t>1.5.1.3.4. партия свыше 100 кг.</t>
    </r>
  </si>
  <si>
    <r>
      <rPr>
        <sz val="12"/>
        <rFont val="Times New Roman"/>
        <family val="1"/>
      </rPr>
      <t>1.5.2. Пакетированные семена: партия семян до 25 пакетов:</t>
    </r>
  </si>
  <si>
    <r>
      <rPr>
        <sz val="12"/>
        <rFont val="Times New Roman"/>
        <family val="1"/>
      </rPr>
      <t>1.5.2.1. крупносеменные культуры</t>
    </r>
  </si>
  <si>
    <r>
      <rPr>
        <sz val="12"/>
        <rFont val="Times New Roman"/>
        <family val="1"/>
      </rPr>
      <t>пакет</t>
    </r>
  </si>
  <si>
    <r>
      <rPr>
        <sz val="12"/>
        <rFont val="Times New Roman"/>
        <family val="1"/>
      </rPr>
      <t>1.5.2.2. среднесеменные культуры</t>
    </r>
  </si>
  <si>
    <r>
      <rPr>
        <sz val="12"/>
        <rFont val="Times New Roman"/>
        <family val="1"/>
      </rPr>
      <t>1.5.2.3. мелкосеменные культуры</t>
    </r>
  </si>
  <si>
    <r>
      <rPr>
        <sz val="12"/>
        <rFont val="Times New Roman"/>
        <family val="1"/>
      </rPr>
      <t>1.5.3. партии семян от 26 до 100 пакетов:</t>
    </r>
  </si>
  <si>
    <r>
      <rPr>
        <sz val="12"/>
        <rFont val="Times New Roman"/>
        <family val="1"/>
      </rPr>
      <t>1.5.3.1. крупносеменные культуры</t>
    </r>
  </si>
  <si>
    <r>
      <rPr>
        <sz val="12"/>
        <rFont val="Times New Roman"/>
        <family val="1"/>
      </rPr>
      <t>1.5.3.2. среднесеменные культуры</t>
    </r>
  </si>
  <si>
    <r>
      <rPr>
        <sz val="12"/>
        <rFont val="Times New Roman"/>
        <family val="1"/>
      </rPr>
      <t>1.5.3.3. мелкосеменные культуры</t>
    </r>
  </si>
  <si>
    <r>
      <rPr>
        <sz val="12"/>
        <rFont val="Times New Roman"/>
        <family val="1"/>
      </rPr>
      <t>1.5.4. партии семян от 101 до 500 пакетов:</t>
    </r>
  </si>
  <si>
    <r>
      <rPr>
        <sz val="12"/>
        <rFont val="Times New Roman"/>
        <family val="1"/>
      </rPr>
      <t>1.5.4.1. крупносеменные культуры</t>
    </r>
  </si>
  <si>
    <r>
      <rPr>
        <sz val="12"/>
        <rFont val="Times New Roman"/>
        <family val="1"/>
      </rPr>
      <t>1.5.4.2. среднесеменные культуры</t>
    </r>
  </si>
  <si>
    <r>
      <rPr>
        <sz val="12"/>
        <rFont val="Times New Roman"/>
        <family val="1"/>
      </rPr>
      <t>1.5.4.3. мелкосеменные культуры</t>
    </r>
  </si>
  <si>
    <r>
      <rPr>
        <sz val="12"/>
        <rFont val="Times New Roman"/>
        <family val="1"/>
      </rPr>
      <t>1.5.5. партии свыше 500 пакетов:</t>
    </r>
  </si>
  <si>
    <r>
      <rPr>
        <sz val="12"/>
        <rFont val="Times New Roman"/>
        <family val="1"/>
      </rPr>
      <t>1.5.5.1. крупносеменные культуры</t>
    </r>
  </si>
  <si>
    <r>
      <rPr>
        <sz val="12"/>
        <rFont val="Times New Roman"/>
        <family val="1"/>
      </rPr>
      <t>1.5.5.2. среднесеменные культуры</t>
    </r>
  </si>
  <si>
    <r>
      <rPr>
        <sz val="12"/>
        <rFont val="Times New Roman"/>
        <family val="1"/>
      </rPr>
      <t>1.5.5.3. мелкосеменные культуры</t>
    </r>
  </si>
  <si>
    <r>
      <rPr>
        <sz val="12"/>
        <rFont val="Times New Roman"/>
        <family val="1"/>
      </rPr>
      <t>1.5.6. Семена зерновых культур (пшеница, ячмень, тритикале, овес)</t>
    </r>
  </si>
  <si>
    <r>
      <rPr>
        <sz val="12"/>
        <rFont val="Times New Roman"/>
        <family val="1"/>
      </rPr>
      <t>тонна</t>
    </r>
  </si>
  <si>
    <r>
      <rPr>
        <sz val="12"/>
        <rFont val="Times New Roman"/>
        <family val="1"/>
      </rPr>
      <t>1.5.7. Семена бобовых культур (фасоль, соя, бобы и т.д.)</t>
    </r>
  </si>
  <si>
    <r>
      <rPr>
        <sz val="12"/>
        <rFont val="Times New Roman"/>
        <family val="1"/>
      </rPr>
      <t>1.5.8. Семена люцерны, клевера, люпина</t>
    </r>
  </si>
  <si>
    <r>
      <rPr>
        <sz val="12"/>
        <rFont val="Times New Roman"/>
        <family val="1"/>
      </rPr>
      <t>1.5.9. Семена технических и масличных культур (рапс, подсолнечник,
кунжут и т.д.)</t>
    </r>
  </si>
  <si>
    <r>
      <rPr>
        <sz val="12"/>
        <rFont val="Times New Roman"/>
        <family val="1"/>
      </rPr>
      <t>1.5.10. Семена злаковых, кормовых трав (костер, овсяница, райграс, мятлик и т.д.)</t>
    </r>
  </si>
  <si>
    <r>
      <rPr>
        <sz val="12"/>
        <rFont val="Times New Roman"/>
        <family val="1"/>
      </rPr>
      <t>1.5.11. Семенной картофель</t>
    </r>
  </si>
  <si>
    <r>
      <rPr>
        <sz val="12"/>
        <rFont val="Times New Roman"/>
        <family val="1"/>
      </rPr>
      <t>1.6. Срезанные цветы и бутоны, пригодные для составления букетов или
для декоративных целей, засушенные листья, ветки и другие части растений без цветков или бутонов, травы, пригодные для составления букетов или для декоративных целей, свежие, засушенные, без дальнейшей обработки:</t>
    </r>
  </si>
  <si>
    <r>
      <rPr>
        <sz val="12"/>
        <rFont val="Times New Roman"/>
        <family val="1"/>
      </rPr>
      <t>1.6.1. партия до 1000 штук</t>
    </r>
  </si>
  <si>
    <r>
      <rPr>
        <sz val="12"/>
        <rFont val="Times New Roman"/>
        <family val="1"/>
      </rPr>
      <t>1.6.2. партия свыше 1000 штук</t>
    </r>
  </si>
  <si>
    <r>
      <rPr>
        <sz val="12"/>
        <rFont val="Times New Roman"/>
        <family val="1"/>
      </rPr>
      <t>каждые последующ ие 1000 штук</t>
    </r>
  </si>
  <si>
    <r>
      <rPr>
        <sz val="12"/>
        <rFont val="Times New Roman"/>
        <family val="1"/>
      </rPr>
      <t>1.7. Веники, засушенные части растений, мхи:</t>
    </r>
  </si>
  <si>
    <r>
      <rPr>
        <sz val="12"/>
        <rFont val="Times New Roman"/>
        <family val="1"/>
      </rPr>
      <t>1.7.1. партия до 1000 штук</t>
    </r>
  </si>
  <si>
    <r>
      <rPr>
        <sz val="12"/>
        <rFont val="Times New Roman"/>
        <family val="1"/>
      </rPr>
      <t>1.7.2. партия свыше 1000 штук</t>
    </r>
  </si>
  <si>
    <r>
      <rPr>
        <sz val="12"/>
        <rFont val="Times New Roman"/>
        <family val="1"/>
      </rPr>
      <t>каждые
последующ ие 1000</t>
    </r>
  </si>
  <si>
    <r>
      <rPr>
        <sz val="12"/>
        <rFont val="Times New Roman"/>
        <family val="1"/>
      </rPr>
      <t>1.8. Вегетативные части деревьев (ветки):</t>
    </r>
  </si>
  <si>
    <r>
      <rPr>
        <sz val="12"/>
        <rFont val="Times New Roman"/>
        <family val="1"/>
      </rPr>
      <t>1.8.1. партия до 1000 штук</t>
    </r>
  </si>
  <si>
    <r>
      <rPr>
        <sz val="12"/>
        <rFont val="Times New Roman"/>
        <family val="1"/>
      </rPr>
      <t>1 шт.</t>
    </r>
  </si>
  <si>
    <r>
      <rPr>
        <sz val="12"/>
        <rFont val="Times New Roman"/>
        <family val="1"/>
      </rPr>
      <t>1.8.2. партия свыше 1000 штук</t>
    </r>
  </si>
  <si>
    <r>
      <rPr>
        <sz val="12"/>
        <rFont val="Times New Roman"/>
        <family val="1"/>
      </rPr>
      <t>1.9. Ветки хвойных деревьев, еловый лапник (еловые ветки):</t>
    </r>
  </si>
  <si>
    <r>
      <rPr>
        <sz val="12"/>
        <rFont val="Times New Roman"/>
        <family val="1"/>
      </rPr>
      <t>1.9.1. партия до 1000 штук</t>
    </r>
  </si>
  <si>
    <r>
      <rPr>
        <sz val="12"/>
        <rFont val="Times New Roman"/>
        <family val="1"/>
      </rPr>
      <t>до 1 тыс. шт.</t>
    </r>
  </si>
  <si>
    <r>
      <rPr>
        <sz val="12"/>
        <rFont val="Times New Roman"/>
        <family val="1"/>
      </rPr>
      <t>1.9.2. партия свыше 1000 штук</t>
    </r>
  </si>
  <si>
    <r>
      <rPr>
        <sz val="12"/>
        <rFont val="Times New Roman"/>
        <family val="1"/>
      </rPr>
      <t>свыше 1
тыс. шт.</t>
    </r>
  </si>
  <si>
    <r>
      <rPr>
        <sz val="12"/>
        <rFont val="Times New Roman"/>
        <family val="1"/>
      </rPr>
      <t>1.10. Акация серебристая (мимоза)</t>
    </r>
  </si>
  <si>
    <r>
      <rPr>
        <sz val="12"/>
        <rFont val="Times New Roman"/>
        <family val="1"/>
      </rPr>
      <t>1.10.1. партия до 100 кг.</t>
    </r>
  </si>
  <si>
    <r>
      <rPr>
        <sz val="12"/>
        <rFont val="Times New Roman"/>
        <family val="1"/>
      </rPr>
      <t>1.10.2. партия свыше 100 кг.</t>
    </r>
  </si>
  <si>
    <r>
      <rPr>
        <sz val="12"/>
        <rFont val="Times New Roman"/>
        <family val="1"/>
      </rPr>
      <t>каждые последующ ие 100 кг.</t>
    </r>
  </si>
  <si>
    <r>
      <rPr>
        <sz val="12"/>
        <rFont val="Times New Roman"/>
        <family val="1"/>
      </rPr>
      <t>1.11. Рождественские деревья (новогодние елки)</t>
    </r>
  </si>
  <si>
    <r>
      <rPr>
        <b/>
        <sz val="12"/>
        <rFont val="Times New Roman"/>
        <family val="1"/>
      </rPr>
      <t>Установление карантинного фитосанитарного состояния партии подкарантинной продукции методом визуального исследования без отбора образцов (проб) для лабораторных исследований, продукции предназначенной для продовольственных и фуражных целей для выявления семян сорных растений, вредителей и признаков болезней</t>
    </r>
  </si>
  <si>
    <r>
      <rPr>
        <sz val="12"/>
        <rFont val="Times New Roman"/>
        <family val="1"/>
      </rPr>
      <t>2.1.   Свежие фрукты, овощи, ягоды, бахчевые, свежие грибы, корнеплоды
и клубнеплоды с их частями:</t>
    </r>
  </si>
  <si>
    <r>
      <rPr>
        <sz val="12"/>
        <rFont val="Times New Roman"/>
        <family val="1"/>
      </rPr>
      <t>2.1.1. партия до 1 тонны</t>
    </r>
  </si>
  <si>
    <r>
      <rPr>
        <sz val="12"/>
        <rFont val="Times New Roman"/>
        <family val="1"/>
      </rPr>
      <t>2.1.2. партия от 1 тонны до 150 тонн</t>
    </r>
  </si>
  <si>
    <r>
      <rPr>
        <sz val="12"/>
        <rFont val="Times New Roman"/>
        <family val="1"/>
      </rPr>
      <t>2.1.3. партия свыше 150 тонн</t>
    </r>
  </si>
  <si>
    <r>
      <rPr>
        <sz val="12"/>
        <rFont val="Times New Roman"/>
        <family val="1"/>
      </rPr>
      <t>каждая последующ
ая тонна</t>
    </r>
  </si>
  <si>
    <r>
      <rPr>
        <sz val="12"/>
        <rFont val="Times New Roman"/>
        <family val="1"/>
      </rPr>
      <t>2.2. Овощи прочие, свежие или охлажденные, зеленные культуры, салаты:</t>
    </r>
  </si>
  <si>
    <r>
      <rPr>
        <sz val="12"/>
        <rFont val="Times New Roman"/>
        <family val="1"/>
      </rPr>
      <t>2.2.1. партия до 50 кг.</t>
    </r>
  </si>
  <si>
    <r>
      <rPr>
        <sz val="12"/>
        <rFont val="Times New Roman"/>
        <family val="1"/>
      </rPr>
      <t>2.2.2. партия свыше 50 кг.</t>
    </r>
  </si>
  <si>
    <r>
      <rPr>
        <sz val="12"/>
        <rFont val="Times New Roman"/>
        <family val="1"/>
      </rPr>
      <t>За каждый последующ ий килограмм</t>
    </r>
  </si>
  <si>
    <r>
      <rPr>
        <sz val="12"/>
        <rFont val="Times New Roman"/>
        <family val="1"/>
      </rPr>
      <t>2.3. Овощи прочие, свежие или охлажденные, зеленная культура в
горшочках:</t>
    </r>
  </si>
  <si>
    <r>
      <rPr>
        <sz val="12"/>
        <rFont val="Times New Roman"/>
        <family val="1"/>
      </rPr>
      <t>2.3.1. партия до 500 шт.</t>
    </r>
  </si>
  <si>
    <r>
      <rPr>
        <sz val="12"/>
        <rFont val="Times New Roman"/>
        <family val="1"/>
      </rPr>
      <t>2.3.2. партия от 501 до 3000 шт.</t>
    </r>
  </si>
  <si>
    <r>
      <rPr>
        <sz val="12"/>
        <rFont val="Times New Roman"/>
        <family val="1"/>
      </rPr>
      <t>2.3.3. партия от 3001 до 10000 шт.</t>
    </r>
  </si>
  <si>
    <r>
      <rPr>
        <sz val="12"/>
        <rFont val="Times New Roman"/>
        <family val="1"/>
      </rPr>
      <t>2.3.4. партия свыше 10000 шт.</t>
    </r>
  </si>
  <si>
    <r>
      <rPr>
        <sz val="12"/>
        <rFont val="Times New Roman"/>
        <family val="1"/>
      </rPr>
      <t>2.4. Товарный подсолнечник, кориандр, горчица, клещевина, соя, рапс, продовольственное семя тыквы, фасоль, горох, бобы, лен, копра и т.п.</t>
    </r>
  </si>
  <si>
    <r>
      <rPr>
        <sz val="12"/>
        <rFont val="Times New Roman"/>
        <family val="1"/>
      </rPr>
      <t>2.5.   Продовольственный картофель</t>
    </r>
  </si>
  <si>
    <r>
      <rPr>
        <sz val="12"/>
        <rFont val="Times New Roman"/>
        <family val="1"/>
      </rPr>
      <t>2.6. Зерно 1-4 класса (продовольственное): пшеница и меслин, рожь, ячмень, овес, кукуруза, рис, сорго зерновое, гречиха, просо и семена
канареечника; прочие злаки</t>
    </r>
  </si>
  <si>
    <r>
      <rPr>
        <sz val="12"/>
        <rFont val="Times New Roman"/>
        <family val="1"/>
      </rPr>
      <t>2.7. Зерно 5-го класса и ниже (зернофураж), комбикорма</t>
    </r>
  </si>
  <si>
    <r>
      <rPr>
        <sz val="12"/>
        <rFont val="Times New Roman"/>
        <family val="1"/>
      </rPr>
      <t>2.8  Шрот и жмых</t>
    </r>
  </si>
  <si>
    <r>
      <rPr>
        <sz val="12"/>
        <rFont val="Times New Roman"/>
        <family val="1"/>
      </rPr>
      <t>2.9. Сахар-сырец</t>
    </r>
  </si>
  <si>
    <r>
      <rPr>
        <sz val="12"/>
        <rFont val="Times New Roman"/>
        <family val="1"/>
      </rPr>
      <t>2.10. Какао-бобы, кофе в зернах, орехи, сухофрукты, цукаты, сушеные овощи и ягоды:</t>
    </r>
  </si>
  <si>
    <r>
      <rPr>
        <sz val="12"/>
        <rFont val="Times New Roman"/>
        <family val="1"/>
      </rPr>
      <t>2.10.1. партия до 1 тонны</t>
    </r>
  </si>
  <si>
    <r>
      <rPr>
        <sz val="12"/>
        <rFont val="Times New Roman"/>
        <family val="1"/>
      </rPr>
      <t>2.10.2. партия свыше 1 тонны</t>
    </r>
  </si>
  <si>
    <r>
      <rPr>
        <sz val="12"/>
        <rFont val="Times New Roman"/>
        <family val="1"/>
      </rPr>
      <t>2.11. Пряности, специи, чай, хмель, грибы сушеные, целые, нарезнные кусками, ломтиками, измельченные или в виде порошка, но не
повергнутые дальнейшей обработке</t>
    </r>
  </si>
  <si>
    <r>
      <rPr>
        <sz val="12"/>
        <rFont val="Times New Roman"/>
        <family val="1"/>
      </rPr>
      <t>кг./тонна</t>
    </r>
  </si>
  <si>
    <r>
      <rPr>
        <sz val="12"/>
        <rFont val="Times New Roman"/>
        <family val="1"/>
      </rPr>
      <t>0,71/18,40</t>
    </r>
  </si>
  <si>
    <r>
      <rPr>
        <sz val="12"/>
        <rFont val="Times New Roman"/>
        <family val="1"/>
      </rPr>
      <t>2.12. Крупа, солод</t>
    </r>
  </si>
  <si>
    <r>
      <rPr>
        <sz val="12"/>
        <rFont val="Times New Roman"/>
        <family val="1"/>
      </rPr>
      <t>2.13. Мука</t>
    </r>
  </si>
  <si>
    <r>
      <rPr>
        <sz val="12"/>
        <rFont val="Times New Roman"/>
        <family val="1"/>
      </rPr>
      <t>2.14. Хлопья (овсяные, пшеничные и т.д.)</t>
    </r>
  </si>
  <si>
    <r>
      <rPr>
        <sz val="12"/>
        <rFont val="Times New Roman"/>
        <family val="1"/>
      </rPr>
      <t>2.15. Глютен</t>
    </r>
  </si>
  <si>
    <r>
      <rPr>
        <sz val="12"/>
        <rFont val="Times New Roman"/>
        <family val="1"/>
      </rPr>
      <t>2.16. Соевая мука</t>
    </r>
  </si>
  <si>
    <r>
      <rPr>
        <sz val="12"/>
        <rFont val="Times New Roman"/>
        <family val="1"/>
      </rPr>
      <t>2.17. Соевый  концентрат, соевый изолят, текстурированный соевый белок</t>
    </r>
  </si>
  <si>
    <r>
      <rPr>
        <sz val="12"/>
        <rFont val="Times New Roman"/>
        <family val="1"/>
      </rPr>
      <t>2.18. Кокосовая стружка</t>
    </r>
  </si>
  <si>
    <r>
      <rPr>
        <sz val="12"/>
        <rFont val="Times New Roman"/>
        <family val="1"/>
      </rPr>
      <t>2.19. Побочный кормовой продукт</t>
    </r>
  </si>
  <si>
    <r>
      <rPr>
        <sz val="12"/>
        <rFont val="Times New Roman"/>
        <family val="1"/>
      </rPr>
      <t>2.20. Премикс:</t>
    </r>
  </si>
  <si>
    <r>
      <rPr>
        <sz val="12"/>
        <rFont val="Times New Roman"/>
        <family val="1"/>
      </rPr>
      <t>2.20.1. партия до 1 тонны</t>
    </r>
  </si>
  <si>
    <r>
      <rPr>
        <sz val="12"/>
        <rFont val="Times New Roman"/>
        <family val="1"/>
      </rPr>
      <t>2.20.2. партия свыше 1 тонны</t>
    </r>
  </si>
  <si>
    <r>
      <rPr>
        <sz val="12"/>
        <rFont val="Times New Roman"/>
        <family val="1"/>
      </rPr>
      <t>2.21. Визуальное энтомологическое исследование образцов</t>
    </r>
  </si>
  <si>
    <r>
      <rPr>
        <sz val="12"/>
        <rFont val="Times New Roman"/>
        <family val="1"/>
      </rPr>
      <t>образец</t>
    </r>
  </si>
  <si>
    <r>
      <rPr>
        <sz val="12"/>
        <rFont val="Times New Roman"/>
        <family val="1"/>
      </rPr>
      <t>2.22. Визуальное гербологическое исследование образцов</t>
    </r>
  </si>
  <si>
    <r>
      <rPr>
        <sz val="12"/>
        <rFont val="Times New Roman"/>
        <family val="1"/>
      </rPr>
      <t>2.23. Визуальное микологическое исследование образцов</t>
    </r>
  </si>
  <si>
    <r>
      <rPr>
        <b/>
        <sz val="12"/>
        <rFont val="Times New Roman"/>
        <family val="1"/>
      </rPr>
      <t>Установление карантинного фитосанитарного состояния партии подкарантинной продукции методом визуального исследования без отбора образцов (проб) для лабораторных исследований, продуции, предназначенной для технических целей для  выявления семян сорных  растений, вредителей и признаков болезней</t>
    </r>
  </si>
  <si>
    <r>
      <rPr>
        <sz val="12"/>
        <rFont val="Times New Roman"/>
        <family val="1"/>
      </rPr>
      <t>3.1. Сахарная свекла</t>
    </r>
  </si>
  <si>
    <r>
      <rPr>
        <sz val="12"/>
        <rFont val="Times New Roman"/>
        <family val="1"/>
      </rPr>
      <t>3.2. Волокно хлопчатника, джута, кенафа, сизаля, кокосового ореха</t>
    </r>
  </si>
  <si>
    <r>
      <rPr>
        <sz val="12"/>
        <rFont val="Times New Roman"/>
        <family val="1"/>
      </rPr>
      <t>3.3. Волокно льна и конопли, хны</t>
    </r>
  </si>
  <si>
    <r>
      <rPr>
        <sz val="12"/>
        <rFont val="Times New Roman"/>
        <family val="1"/>
      </rPr>
      <t>3.4. Табак листовой и др. табачное сырье и отходы</t>
    </r>
  </si>
  <si>
    <r>
      <rPr>
        <sz val="12"/>
        <rFont val="Times New Roman"/>
        <family val="1"/>
      </rPr>
      <t>3.5. Технический казеин</t>
    </r>
  </si>
  <si>
    <r>
      <rPr>
        <sz val="12"/>
        <rFont val="Times New Roman"/>
        <family val="1"/>
      </rPr>
      <t>3.6. Сено и солома</t>
    </r>
  </si>
  <si>
    <r>
      <rPr>
        <sz val="12"/>
        <rFont val="Times New Roman"/>
        <family val="1"/>
      </rPr>
      <t>3.7. Кожсырье</t>
    </r>
  </si>
  <si>
    <r>
      <rPr>
        <sz val="12"/>
        <rFont val="Times New Roman"/>
        <family val="1"/>
      </rPr>
      <t>3.8. Шерсть</t>
    </r>
  </si>
  <si>
    <r>
      <rPr>
        <sz val="12"/>
        <rFont val="Times New Roman"/>
        <family val="1"/>
      </rPr>
      <t>3.9. Лекарственное сырье</t>
    </r>
  </si>
  <si>
    <r>
      <rPr>
        <sz val="12"/>
        <rFont val="Times New Roman"/>
        <family val="1"/>
      </rPr>
      <t>3.10.Тапиока и ее аналог</t>
    </r>
  </si>
  <si>
    <r>
      <rPr>
        <sz val="12"/>
        <rFont val="Times New Roman"/>
        <family val="1"/>
      </rPr>
      <t>3.11. Мука рыбная, гранулы из рыбы или ракообразных и т.д., непригодных для употребления в пищу</t>
    </r>
  </si>
  <si>
    <r>
      <rPr>
        <sz val="12"/>
        <rFont val="Times New Roman"/>
        <family val="1"/>
      </rPr>
      <t>3.12. Отходы злаковых и бобовых культур (отрубей, высевков, месятков и
пр.)</t>
    </r>
  </si>
  <si>
    <r>
      <rPr>
        <sz val="12"/>
        <rFont val="Times New Roman"/>
        <family val="1"/>
      </rPr>
      <t>3.13. Яичный порошок, сухое молоко (сухие сливки)</t>
    </r>
  </si>
  <si>
    <r>
      <rPr>
        <sz val="12"/>
        <rFont val="Times New Roman"/>
        <family val="1"/>
      </rPr>
      <t>3.14.  Установление карантинного фитосанитарного состояния
лесоматериалов партии:</t>
    </r>
  </si>
  <si>
    <r>
      <rPr>
        <sz val="12"/>
        <rFont val="Times New Roman"/>
        <family val="1"/>
      </rPr>
      <t>3.14.1. до 5 м</t>
    </r>
    <r>
      <rPr>
        <vertAlign val="superscript"/>
        <sz val="12"/>
        <rFont val="Times New Roman"/>
        <family val="1"/>
      </rPr>
      <t>3</t>
    </r>
  </si>
  <si>
    <r>
      <rPr>
        <sz val="12"/>
        <rFont val="Times New Roman"/>
        <family val="1"/>
      </rPr>
      <t>3.14.2. до 10 м</t>
    </r>
    <r>
      <rPr>
        <vertAlign val="superscript"/>
        <sz val="12"/>
        <rFont val="Times New Roman"/>
        <family val="1"/>
      </rPr>
      <t>3</t>
    </r>
  </si>
  <si>
    <r>
      <rPr>
        <sz val="12"/>
        <rFont val="Times New Roman"/>
        <family val="1"/>
      </rPr>
      <t>3.14.3. до 30 м</t>
    </r>
    <r>
      <rPr>
        <vertAlign val="superscript"/>
        <sz val="12"/>
        <rFont val="Times New Roman"/>
        <family val="1"/>
      </rPr>
      <t>3</t>
    </r>
  </si>
  <si>
    <r>
      <rPr>
        <sz val="12"/>
        <rFont val="Times New Roman"/>
        <family val="1"/>
      </rPr>
      <t>3.14.4. до 50 м</t>
    </r>
    <r>
      <rPr>
        <vertAlign val="superscript"/>
        <sz val="12"/>
        <rFont val="Times New Roman"/>
        <family val="1"/>
      </rPr>
      <t>3</t>
    </r>
  </si>
  <si>
    <r>
      <rPr>
        <sz val="12"/>
        <rFont val="Times New Roman"/>
        <family val="1"/>
      </rPr>
      <t>3.14.5. до 100 м</t>
    </r>
    <r>
      <rPr>
        <vertAlign val="superscript"/>
        <sz val="12"/>
        <rFont val="Times New Roman"/>
        <family val="1"/>
      </rPr>
      <t>3</t>
    </r>
  </si>
  <si>
    <r>
      <rPr>
        <sz val="12"/>
        <rFont val="Times New Roman"/>
        <family val="1"/>
      </rPr>
      <t>3.14.6. от 101 м</t>
    </r>
    <r>
      <rPr>
        <vertAlign val="superscript"/>
        <sz val="12"/>
        <rFont val="Times New Roman"/>
        <family val="1"/>
      </rPr>
      <t>3</t>
    </r>
    <r>
      <rPr>
        <sz val="12"/>
        <rFont val="Times New Roman"/>
        <family val="1"/>
      </rPr>
      <t xml:space="preserve"> до 150 м</t>
    </r>
    <r>
      <rPr>
        <vertAlign val="superscript"/>
        <sz val="12"/>
        <rFont val="Times New Roman"/>
        <family val="1"/>
      </rPr>
      <t>3</t>
    </r>
  </si>
  <si>
    <r>
      <rPr>
        <sz val="12"/>
        <rFont val="Times New Roman"/>
        <family val="1"/>
      </rPr>
      <t>3.14.7. от 151 м</t>
    </r>
    <r>
      <rPr>
        <vertAlign val="superscript"/>
        <sz val="12"/>
        <rFont val="Times New Roman"/>
        <family val="1"/>
      </rPr>
      <t>3</t>
    </r>
    <r>
      <rPr>
        <sz val="12"/>
        <rFont val="Times New Roman"/>
        <family val="1"/>
      </rPr>
      <t xml:space="preserve"> до 500 м</t>
    </r>
    <r>
      <rPr>
        <vertAlign val="superscript"/>
        <sz val="12"/>
        <rFont val="Times New Roman"/>
        <family val="1"/>
      </rPr>
      <t>3</t>
    </r>
  </si>
  <si>
    <r>
      <rPr>
        <sz val="12"/>
        <rFont val="Times New Roman"/>
        <family val="1"/>
      </rPr>
      <t>3.14.8. от 501 м</t>
    </r>
    <r>
      <rPr>
        <vertAlign val="superscript"/>
        <sz val="12"/>
        <rFont val="Times New Roman"/>
        <family val="1"/>
      </rPr>
      <t>3</t>
    </r>
    <r>
      <rPr>
        <sz val="12"/>
        <rFont val="Times New Roman"/>
        <family val="1"/>
      </rPr>
      <t xml:space="preserve"> до 1000 м</t>
    </r>
    <r>
      <rPr>
        <vertAlign val="superscript"/>
        <sz val="12"/>
        <rFont val="Times New Roman"/>
        <family val="1"/>
      </rPr>
      <t>3</t>
    </r>
  </si>
  <si>
    <r>
      <rPr>
        <sz val="12"/>
        <rFont val="Times New Roman"/>
        <family val="1"/>
      </rPr>
      <t>3.14.9. от 1001 м</t>
    </r>
    <r>
      <rPr>
        <vertAlign val="superscript"/>
        <sz val="12"/>
        <rFont val="Times New Roman"/>
        <family val="1"/>
      </rPr>
      <t>3</t>
    </r>
    <r>
      <rPr>
        <sz val="12"/>
        <rFont val="Times New Roman"/>
        <family val="1"/>
      </rPr>
      <t xml:space="preserve"> до 2000 м</t>
    </r>
    <r>
      <rPr>
        <vertAlign val="superscript"/>
        <sz val="12"/>
        <rFont val="Times New Roman"/>
        <family val="1"/>
      </rPr>
      <t>3</t>
    </r>
  </si>
  <si>
    <r>
      <rPr>
        <sz val="12"/>
        <rFont val="Times New Roman"/>
        <family val="1"/>
      </rPr>
      <t>3.14.10. от 2001 м</t>
    </r>
    <r>
      <rPr>
        <vertAlign val="superscript"/>
        <sz val="12"/>
        <rFont val="Times New Roman"/>
        <family val="1"/>
      </rPr>
      <t>3</t>
    </r>
    <r>
      <rPr>
        <sz val="12"/>
        <rFont val="Times New Roman"/>
        <family val="1"/>
      </rPr>
      <t xml:space="preserve"> до 3000 м</t>
    </r>
    <r>
      <rPr>
        <vertAlign val="superscript"/>
        <sz val="12"/>
        <rFont val="Times New Roman"/>
        <family val="1"/>
      </rPr>
      <t>3</t>
    </r>
  </si>
  <si>
    <r>
      <rPr>
        <sz val="12"/>
        <rFont val="Times New Roman"/>
        <family val="1"/>
      </rPr>
      <t>3.14.11. от 3001 м</t>
    </r>
    <r>
      <rPr>
        <vertAlign val="superscript"/>
        <sz val="12"/>
        <rFont val="Times New Roman"/>
        <family val="1"/>
      </rPr>
      <t>3</t>
    </r>
    <r>
      <rPr>
        <sz val="12"/>
        <rFont val="Times New Roman"/>
        <family val="1"/>
      </rPr>
      <t xml:space="preserve"> до 4000 м</t>
    </r>
    <r>
      <rPr>
        <vertAlign val="superscript"/>
        <sz val="12"/>
        <rFont val="Times New Roman"/>
        <family val="1"/>
      </rPr>
      <t>3</t>
    </r>
  </si>
  <si>
    <r>
      <rPr>
        <sz val="12"/>
        <rFont val="Times New Roman"/>
        <family val="1"/>
      </rPr>
      <t>3.14.12. от 4001 м</t>
    </r>
    <r>
      <rPr>
        <vertAlign val="superscript"/>
        <sz val="12"/>
        <rFont val="Times New Roman"/>
        <family val="1"/>
      </rPr>
      <t>3</t>
    </r>
    <r>
      <rPr>
        <sz val="12"/>
        <rFont val="Times New Roman"/>
        <family val="1"/>
      </rPr>
      <t xml:space="preserve"> до 5000 м</t>
    </r>
    <r>
      <rPr>
        <vertAlign val="superscript"/>
        <sz val="12"/>
        <rFont val="Times New Roman"/>
        <family val="1"/>
      </rPr>
      <t>3</t>
    </r>
  </si>
  <si>
    <r>
      <rPr>
        <sz val="12"/>
        <rFont val="Times New Roman"/>
        <family val="1"/>
      </rPr>
      <t>3.14.13. от 5001 м</t>
    </r>
    <r>
      <rPr>
        <vertAlign val="superscript"/>
        <sz val="12"/>
        <rFont val="Times New Roman"/>
        <family val="1"/>
      </rPr>
      <t>3</t>
    </r>
    <r>
      <rPr>
        <sz val="12"/>
        <rFont val="Times New Roman"/>
        <family val="1"/>
      </rPr>
      <t xml:space="preserve"> до 6000 м</t>
    </r>
    <r>
      <rPr>
        <vertAlign val="superscript"/>
        <sz val="12"/>
        <rFont val="Times New Roman"/>
        <family val="1"/>
      </rPr>
      <t>3</t>
    </r>
  </si>
  <si>
    <r>
      <rPr>
        <sz val="12"/>
        <rFont val="Times New Roman"/>
        <family val="1"/>
      </rPr>
      <t>3.14.14. от 6001 м</t>
    </r>
    <r>
      <rPr>
        <vertAlign val="superscript"/>
        <sz val="12"/>
        <rFont val="Times New Roman"/>
        <family val="1"/>
      </rPr>
      <t>3</t>
    </r>
    <r>
      <rPr>
        <sz val="12"/>
        <rFont val="Times New Roman"/>
        <family val="1"/>
      </rPr>
      <t xml:space="preserve"> до 7000 м</t>
    </r>
    <r>
      <rPr>
        <vertAlign val="superscript"/>
        <sz val="12"/>
        <rFont val="Times New Roman"/>
        <family val="1"/>
      </rPr>
      <t>3</t>
    </r>
  </si>
  <si>
    <r>
      <rPr>
        <sz val="12"/>
        <rFont val="Times New Roman"/>
        <family val="1"/>
      </rPr>
      <t>3.14.15. от 7001 м</t>
    </r>
    <r>
      <rPr>
        <vertAlign val="superscript"/>
        <sz val="12"/>
        <rFont val="Times New Roman"/>
        <family val="1"/>
      </rPr>
      <t>3</t>
    </r>
    <r>
      <rPr>
        <sz val="12"/>
        <rFont val="Times New Roman"/>
        <family val="1"/>
      </rPr>
      <t xml:space="preserve"> до 8000 м</t>
    </r>
    <r>
      <rPr>
        <vertAlign val="superscript"/>
        <sz val="12"/>
        <rFont val="Times New Roman"/>
        <family val="1"/>
      </rPr>
      <t>3</t>
    </r>
  </si>
  <si>
    <r>
      <rPr>
        <sz val="12"/>
        <rFont val="Times New Roman"/>
        <family val="1"/>
      </rPr>
      <t>3.14.16. от 8001 м</t>
    </r>
    <r>
      <rPr>
        <vertAlign val="superscript"/>
        <sz val="12"/>
        <rFont val="Times New Roman"/>
        <family val="1"/>
      </rPr>
      <t>3</t>
    </r>
    <r>
      <rPr>
        <sz val="12"/>
        <rFont val="Times New Roman"/>
        <family val="1"/>
      </rPr>
      <t xml:space="preserve"> до 9000 м</t>
    </r>
    <r>
      <rPr>
        <vertAlign val="superscript"/>
        <sz val="12"/>
        <rFont val="Times New Roman"/>
        <family val="1"/>
      </rPr>
      <t>3</t>
    </r>
  </si>
  <si>
    <r>
      <rPr>
        <sz val="12"/>
        <rFont val="Times New Roman"/>
        <family val="1"/>
      </rPr>
      <t>3.14.17. свыше 9001 м</t>
    </r>
    <r>
      <rPr>
        <vertAlign val="superscript"/>
        <sz val="12"/>
        <rFont val="Times New Roman"/>
        <family val="1"/>
      </rPr>
      <t>3</t>
    </r>
  </si>
  <si>
    <r>
      <rPr>
        <sz val="12"/>
        <rFont val="Times New Roman"/>
        <family val="1"/>
      </rPr>
      <t>3.15. Лесоматериалы прочие (толщина не более 6 мм), партия:</t>
    </r>
  </si>
  <si>
    <r>
      <rPr>
        <sz val="12"/>
        <rFont val="Times New Roman"/>
        <family val="1"/>
      </rPr>
      <t>3.15.1. до 30 м</t>
    </r>
    <r>
      <rPr>
        <vertAlign val="superscript"/>
        <sz val="12"/>
        <rFont val="Times New Roman"/>
        <family val="1"/>
      </rPr>
      <t>3</t>
    </r>
  </si>
  <si>
    <r>
      <rPr>
        <sz val="12"/>
        <rFont val="Times New Roman"/>
        <family val="1"/>
      </rPr>
      <t>3.15.2. до 50 м</t>
    </r>
    <r>
      <rPr>
        <vertAlign val="superscript"/>
        <sz val="12"/>
        <rFont val="Times New Roman"/>
        <family val="1"/>
      </rPr>
      <t>3</t>
    </r>
  </si>
  <si>
    <r>
      <rPr>
        <sz val="12"/>
        <rFont val="Times New Roman"/>
        <family val="1"/>
      </rPr>
      <t>3.15.3. до 100 м</t>
    </r>
    <r>
      <rPr>
        <vertAlign val="superscript"/>
        <sz val="12"/>
        <rFont val="Times New Roman"/>
        <family val="1"/>
      </rPr>
      <t>3</t>
    </r>
  </si>
  <si>
    <r>
      <rPr>
        <sz val="12"/>
        <rFont val="Times New Roman"/>
        <family val="1"/>
      </rPr>
      <t>3.16. Установление содержания средней фактический влажности в
продукции пиломатериалов и изделей из древисины партии:</t>
    </r>
  </si>
  <si>
    <r>
      <rPr>
        <sz val="12"/>
        <rFont val="Times New Roman"/>
        <family val="1"/>
      </rPr>
      <t>3.16.1. до 5 м</t>
    </r>
    <r>
      <rPr>
        <vertAlign val="superscript"/>
        <sz val="12"/>
        <rFont val="Times New Roman"/>
        <family val="1"/>
      </rPr>
      <t>3</t>
    </r>
  </si>
  <si>
    <r>
      <rPr>
        <sz val="12"/>
        <rFont val="Times New Roman"/>
        <family val="1"/>
      </rPr>
      <t>3.16.2. до 10 м</t>
    </r>
    <r>
      <rPr>
        <vertAlign val="superscript"/>
        <sz val="12"/>
        <rFont val="Times New Roman"/>
        <family val="1"/>
      </rPr>
      <t>3</t>
    </r>
  </si>
  <si>
    <r>
      <rPr>
        <sz val="12"/>
        <rFont val="Times New Roman"/>
        <family val="1"/>
      </rPr>
      <t>3.16.3. до 30 м</t>
    </r>
    <r>
      <rPr>
        <vertAlign val="superscript"/>
        <sz val="12"/>
        <rFont val="Times New Roman"/>
        <family val="1"/>
      </rPr>
      <t>3</t>
    </r>
  </si>
  <si>
    <r>
      <rPr>
        <sz val="12"/>
        <rFont val="Times New Roman"/>
        <family val="1"/>
      </rPr>
      <t>3.16.4. до 50 м</t>
    </r>
    <r>
      <rPr>
        <vertAlign val="superscript"/>
        <sz val="12"/>
        <rFont val="Times New Roman"/>
        <family val="1"/>
      </rPr>
      <t>3</t>
    </r>
  </si>
  <si>
    <r>
      <rPr>
        <sz val="12"/>
        <rFont val="Times New Roman"/>
        <family val="1"/>
      </rPr>
      <t>3.16.5. до 100 м</t>
    </r>
    <r>
      <rPr>
        <vertAlign val="superscript"/>
        <sz val="12"/>
        <rFont val="Times New Roman"/>
        <family val="1"/>
      </rPr>
      <t>3</t>
    </r>
  </si>
  <si>
    <r>
      <rPr>
        <sz val="12"/>
        <rFont val="Times New Roman"/>
        <family val="1"/>
      </rPr>
      <t>3.16.6. свыше 100 м</t>
    </r>
    <r>
      <rPr>
        <vertAlign val="superscript"/>
        <sz val="12"/>
        <rFont val="Times New Roman"/>
        <family val="1"/>
      </rPr>
      <t>3</t>
    </r>
  </si>
  <si>
    <r>
      <rPr>
        <sz val="12"/>
        <rFont val="Times New Roman"/>
        <family val="1"/>
      </rPr>
      <t>3.17. Масса древесная механическая,опилки</t>
    </r>
  </si>
  <si>
    <r>
      <rPr>
        <sz val="12"/>
        <rFont val="Times New Roman"/>
        <family val="1"/>
      </rPr>
      <t>3.18. Изделия из древесины (в т.ч. крепежный материал), изделия из
рисовой соломки, бамбука</t>
    </r>
  </si>
  <si>
    <r>
      <rPr>
        <sz val="12"/>
        <rFont val="Times New Roman"/>
        <family val="1"/>
      </rPr>
      <t>3.19. Кварцевый песок, песок</t>
    </r>
  </si>
  <si>
    <r>
      <rPr>
        <sz val="12"/>
        <rFont val="Times New Roman"/>
        <family val="1"/>
      </rPr>
      <t>3.20. Глина</t>
    </r>
  </si>
  <si>
    <r>
      <rPr>
        <sz val="12"/>
        <rFont val="Times New Roman"/>
        <family val="1"/>
      </rPr>
      <t>3.21. Щебень, галька и т.д.</t>
    </r>
  </si>
  <si>
    <r>
      <rPr>
        <sz val="12"/>
        <rFont val="Times New Roman"/>
        <family val="1"/>
      </rPr>
      <t>3.22. Субстракт, компост</t>
    </r>
  </si>
  <si>
    <r>
      <rPr>
        <sz val="12"/>
        <rFont val="Times New Roman"/>
        <family val="1"/>
      </rPr>
      <t>3.23. Торф, грунт, почвогрунт, питательный грунт:</t>
    </r>
  </si>
  <si>
    <r>
      <rPr>
        <sz val="12"/>
        <rFont val="Times New Roman"/>
        <family val="1"/>
      </rPr>
      <t>3.23.1. партия до 1 тонны</t>
    </r>
  </si>
  <si>
    <r>
      <rPr>
        <sz val="12"/>
        <rFont val="Times New Roman"/>
        <family val="1"/>
      </rPr>
      <t>3.23.2. партия свыше 1 тонны</t>
    </r>
  </si>
  <si>
    <r>
      <rPr>
        <sz val="12"/>
        <rFont val="Times New Roman"/>
        <family val="1"/>
      </rPr>
      <t>4.1. Пустые деревянные ящики</t>
    </r>
  </si>
  <si>
    <r>
      <rPr>
        <sz val="12"/>
        <rFont val="Times New Roman"/>
        <family val="1"/>
      </rPr>
      <t>1 ед.</t>
    </r>
  </si>
  <si>
    <r>
      <rPr>
        <sz val="12"/>
        <rFont val="Times New Roman"/>
        <family val="1"/>
      </rPr>
      <t>4.2. Картонные коробки, коробки из гофрокартона, материал из
гофрокартона</t>
    </r>
  </si>
  <si>
    <r>
      <rPr>
        <sz val="12"/>
        <rFont val="Times New Roman"/>
        <family val="1"/>
      </rPr>
      <t>4.3. Материал и упаковка ламинированная</t>
    </r>
  </si>
  <si>
    <r>
      <rPr>
        <sz val="12"/>
        <rFont val="Times New Roman"/>
        <family val="1"/>
      </rPr>
      <t>4.4. Мешкотара (джутовая и тканевая)</t>
    </r>
  </si>
  <si>
    <r>
      <rPr>
        <sz val="12"/>
        <rFont val="Times New Roman"/>
        <family val="1"/>
      </rPr>
      <t>4.5. Поддон</t>
    </r>
  </si>
  <si>
    <r>
      <rPr>
        <sz val="12"/>
        <rFont val="Times New Roman"/>
        <family val="1"/>
      </rPr>
      <t>4.6. Барабан</t>
    </r>
  </si>
  <si>
    <r>
      <rPr>
        <sz val="12"/>
        <rFont val="Times New Roman"/>
        <family val="1"/>
      </rPr>
      <t>4.7. Иной упаковочный материал</t>
    </r>
  </si>
  <si>
    <r>
      <rPr>
        <sz val="12"/>
        <rFont val="Times New Roman"/>
        <family val="1"/>
      </rPr>
      <t>4.8. Упаковочный материал для жидких пищевых продуктов</t>
    </r>
  </si>
  <si>
    <r>
      <rPr>
        <sz val="12"/>
        <rFont val="Times New Roman"/>
        <family val="1"/>
      </rPr>
      <t>1 тыс. шт.</t>
    </r>
  </si>
  <si>
    <r>
      <rPr>
        <sz val="12"/>
        <rFont val="Times New Roman"/>
        <family val="1"/>
      </rPr>
      <t>4.9. Картонная упаковка, бывшая в эксплуатации</t>
    </r>
  </si>
  <si>
    <r>
      <rPr>
        <sz val="12"/>
        <rFont val="Times New Roman"/>
        <family val="1"/>
      </rPr>
      <t>4.10. Установление карантинного фитосанитарного состояния партии подкарантинной продукции методом визуального исследования без отбора образцов (проб) для лабораторных исследований  транспортных
средств (пустые емкости):</t>
    </r>
  </si>
  <si>
    <r>
      <rPr>
        <sz val="12"/>
        <rFont val="Times New Roman"/>
        <family val="1"/>
      </rPr>
      <t>4.10.1. судов водоизмещением:</t>
    </r>
  </si>
  <si>
    <r>
      <rPr>
        <sz val="12"/>
        <rFont val="Times New Roman"/>
        <family val="1"/>
      </rPr>
      <t>4.10.1.1. до 3 000 тонн</t>
    </r>
  </si>
  <si>
    <r>
      <rPr>
        <sz val="12"/>
        <rFont val="Times New Roman"/>
        <family val="1"/>
      </rPr>
      <t>ед.</t>
    </r>
  </si>
  <si>
    <r>
      <rPr>
        <sz val="12"/>
        <rFont val="Times New Roman"/>
        <family val="1"/>
      </rPr>
      <t>4.10.1.2. до 6 000 тонн</t>
    </r>
  </si>
  <si>
    <r>
      <rPr>
        <sz val="12"/>
        <rFont val="Times New Roman"/>
        <family val="1"/>
      </rPr>
      <t>4.10.1.3. до 15 000 тонн</t>
    </r>
  </si>
  <si>
    <r>
      <rPr>
        <sz val="12"/>
        <rFont val="Times New Roman"/>
        <family val="1"/>
      </rPr>
      <t>4.10.1.4. от 15 000 до 50 000 тонн</t>
    </r>
  </si>
  <si>
    <r>
      <rPr>
        <sz val="12"/>
        <rFont val="Times New Roman"/>
        <family val="1"/>
      </rPr>
      <t>4.10.1.5. свыше 50 000 тонн</t>
    </r>
  </si>
  <si>
    <r>
      <rPr>
        <sz val="12"/>
        <rFont val="Times New Roman"/>
        <family val="1"/>
      </rPr>
      <t>4.10.2. Вагон</t>
    </r>
  </si>
  <si>
    <r>
      <rPr>
        <sz val="12"/>
        <rFont val="Times New Roman"/>
        <family val="1"/>
      </rPr>
      <t>4.10.3. Контейнер</t>
    </r>
  </si>
  <si>
    <r>
      <rPr>
        <sz val="12"/>
        <rFont val="Times New Roman"/>
        <family val="1"/>
      </rPr>
      <t>4.10.4. Автобус</t>
    </r>
  </si>
  <si>
    <r>
      <rPr>
        <sz val="12"/>
        <rFont val="Times New Roman"/>
        <family val="1"/>
      </rPr>
      <t>4.10.5. Грузовые автомобили</t>
    </r>
  </si>
  <si>
    <r>
      <rPr>
        <sz val="12"/>
        <rFont val="Times New Roman"/>
        <family val="1"/>
      </rPr>
      <t>4.10.6. Легковые автомобили</t>
    </r>
  </si>
  <si>
    <r>
      <rPr>
        <sz val="12"/>
        <rFont val="Times New Roman"/>
        <family val="1"/>
      </rPr>
      <t>4.10.7. Самолет</t>
    </r>
  </si>
  <si>
    <r>
      <rPr>
        <sz val="12"/>
        <rFont val="Times New Roman"/>
        <family val="1"/>
      </rPr>
      <t>4.11. Установление карантинного фитосанитарного состояния партии
подкарантинной продукции методом визуального исследования без</t>
    </r>
  </si>
  <si>
    <r>
      <rPr>
        <sz val="12"/>
        <rFont val="Times New Roman"/>
        <family val="1"/>
      </rPr>
      <t>4.11.1. складские помещения</t>
    </r>
  </si>
  <si>
    <r>
      <rPr>
        <sz val="12"/>
        <rFont val="Times New Roman"/>
        <family val="1"/>
      </rPr>
      <t>куб. м.</t>
    </r>
  </si>
  <si>
    <r>
      <rPr>
        <sz val="12"/>
        <rFont val="Times New Roman"/>
        <family val="1"/>
      </rPr>
      <t>4.11.2. открытые площадки</t>
    </r>
  </si>
  <si>
    <r>
      <rPr>
        <sz val="12"/>
        <rFont val="Times New Roman"/>
        <family val="1"/>
      </rPr>
      <t>4.12. Поля открытого грунта</t>
    </r>
  </si>
  <si>
    <r>
      <rPr>
        <sz val="12"/>
        <rFont val="Times New Roman"/>
        <family val="1"/>
      </rPr>
      <t>до 1 га.</t>
    </r>
  </si>
  <si>
    <r>
      <rPr>
        <sz val="12"/>
        <rFont val="Times New Roman"/>
        <family val="1"/>
      </rPr>
      <t>свыше 1га.</t>
    </r>
  </si>
  <si>
    <r>
      <rPr>
        <sz val="12"/>
        <rFont val="Times New Roman"/>
        <family val="1"/>
      </rPr>
      <t>свыше</t>
    </r>
  </si>
  <si>
    <r>
      <rPr>
        <b/>
        <sz val="12"/>
        <rFont val="Times New Roman"/>
        <family val="1"/>
      </rPr>
      <t>Установление карантинного фитосанитарного состояния подкарантинной продукции методом визуального исследования(испытания) без отбора образцов (проб) для лабораторных исследований(испытаний),   в биологическом коллекционном материале для  выявления вредителей и болезней ; исследование (испытание)на выявление живых фитопатогенных бактерий, вирусов только для научно-исследовательских целей; исследование коллекций и предметы коллекционирования по зоологии, ботанике.</t>
    </r>
  </si>
  <si>
    <r>
      <rPr>
        <b/>
        <sz val="12"/>
        <rFont val="Times New Roman"/>
        <family val="1"/>
      </rPr>
      <t>визуальный</t>
    </r>
  </si>
  <si>
    <r>
      <rPr>
        <sz val="12"/>
        <rFont val="Times New Roman"/>
        <family val="1"/>
      </rPr>
      <t>коробка</t>
    </r>
  </si>
  <si>
    <r>
      <rPr>
        <sz val="12"/>
        <rFont val="Times New Roman"/>
        <family val="1"/>
      </rPr>
      <t>6.1. многолетние культуры и породы</t>
    </r>
  </si>
  <si>
    <r>
      <rPr>
        <sz val="12"/>
        <rFont val="Times New Roman"/>
        <family val="1"/>
      </rPr>
      <t>1 га.</t>
    </r>
  </si>
  <si>
    <r>
      <rPr>
        <sz val="12"/>
        <rFont val="Times New Roman"/>
        <family val="1"/>
      </rPr>
      <t>6.2. однолетние культуры в открытом грунте</t>
    </r>
  </si>
  <si>
    <r>
      <rPr>
        <sz val="12"/>
        <rFont val="Times New Roman"/>
        <family val="1"/>
      </rPr>
      <t>6.3. культуры в закрытом грунте</t>
    </r>
  </si>
  <si>
    <r>
      <rPr>
        <sz val="12"/>
        <rFont val="Times New Roman"/>
        <family val="1"/>
      </rPr>
      <t>1 кв. м.</t>
    </r>
  </si>
  <si>
    <r>
      <rPr>
        <sz val="12"/>
        <rFont val="Times New Roman"/>
        <family val="1"/>
      </rPr>
      <t>6.4. Исследование с применением феромонных и пищевых ловушек:</t>
    </r>
  </si>
  <si>
    <r>
      <rPr>
        <sz val="12"/>
        <rFont val="Times New Roman"/>
        <family val="1"/>
      </rPr>
      <t>6.4.1. многолетние культуры и породы</t>
    </r>
  </si>
  <si>
    <r>
      <rPr>
        <sz val="12"/>
        <rFont val="Times New Roman"/>
        <family val="1"/>
      </rPr>
      <t>6.4.2. однолетние культуры в открытом грунте</t>
    </r>
  </si>
  <si>
    <r>
      <rPr>
        <sz val="12"/>
        <rFont val="Times New Roman"/>
        <family val="1"/>
      </rPr>
      <t>6.4.3. культуры в закрытом грунте</t>
    </r>
  </si>
  <si>
    <r>
      <rPr>
        <b/>
        <sz val="12"/>
        <rFont val="Times New Roman"/>
        <family val="1"/>
      </rPr>
      <t>Лабораторная энтомологическая экспертиза средних проб подкарантинной продукции (объектов).</t>
    </r>
  </si>
  <si>
    <r>
      <rPr>
        <sz val="12"/>
        <rFont val="Times New Roman"/>
        <family val="1"/>
      </rPr>
      <t>исследован ие образца (пробы)</t>
    </r>
  </si>
  <si>
    <r>
      <rPr>
        <sz val="12"/>
        <rFont val="Times New Roman"/>
        <family val="1"/>
      </rPr>
      <t>7.1. Лабораторный анализ средней пробы</t>
    </r>
  </si>
  <si>
    <r>
      <rPr>
        <sz val="12"/>
        <rFont val="Times New Roman"/>
        <family val="1"/>
      </rPr>
      <t>образец
(проба)</t>
    </r>
  </si>
  <si>
    <r>
      <rPr>
        <sz val="12"/>
        <rFont val="Times New Roman"/>
        <family val="1"/>
      </rPr>
      <t>7.2. Анализ сборов из ловушек и подготовка насекомых к определению:</t>
    </r>
  </si>
  <si>
    <r>
      <rPr>
        <sz val="12"/>
        <rFont val="Times New Roman"/>
        <family val="1"/>
      </rPr>
      <t>7.2.1. феромонные ловушки</t>
    </r>
  </si>
  <si>
    <r>
      <rPr>
        <sz val="12"/>
        <rFont val="Times New Roman"/>
        <family val="1"/>
      </rPr>
      <t>ловушка</t>
    </r>
  </si>
  <si>
    <r>
      <rPr>
        <sz val="12"/>
        <rFont val="Times New Roman"/>
        <family val="1"/>
      </rPr>
      <t>7.2.2. пищевые приманки</t>
    </r>
  </si>
  <si>
    <r>
      <rPr>
        <sz val="12"/>
        <rFont val="Times New Roman"/>
        <family val="1"/>
      </rPr>
      <t>приманка</t>
    </r>
  </si>
  <si>
    <r>
      <rPr>
        <sz val="12"/>
        <rFont val="Times New Roman"/>
        <family val="1"/>
      </rPr>
      <t>7.2.3. световые ловушки</t>
    </r>
  </si>
  <si>
    <r>
      <rPr>
        <sz val="12"/>
        <rFont val="Times New Roman"/>
        <family val="1"/>
      </rPr>
      <t>7.3. Выявление скрытой зараженности:</t>
    </r>
  </si>
  <si>
    <r>
      <rPr>
        <sz val="12"/>
        <rFont val="Times New Roman"/>
        <family val="1"/>
      </rPr>
      <t>7.3.1. методом рентгенографии</t>
    </r>
  </si>
  <si>
    <r>
      <rPr>
        <sz val="12"/>
        <rFont val="Times New Roman"/>
        <family val="1"/>
      </rPr>
      <t>рентгенографии</t>
    </r>
  </si>
  <si>
    <r>
      <rPr>
        <sz val="12"/>
        <rFont val="Times New Roman"/>
        <family val="1"/>
      </rPr>
      <t>7.3.2. методами флотации, окрашивания и др.</t>
    </r>
  </si>
  <si>
    <r>
      <rPr>
        <sz val="12"/>
        <rFont val="Times New Roman"/>
        <family val="1"/>
      </rPr>
      <t>флотации, окрашивания</t>
    </r>
  </si>
  <si>
    <r>
      <rPr>
        <sz val="12"/>
        <rFont val="Times New Roman"/>
        <family val="1"/>
      </rPr>
      <t>7.3.3. контрольным методом</t>
    </r>
  </si>
  <si>
    <r>
      <rPr>
        <sz val="12"/>
        <rFont val="Times New Roman"/>
        <family val="1"/>
      </rPr>
      <t>доращивания</t>
    </r>
  </si>
  <si>
    <r>
      <rPr>
        <sz val="12"/>
        <rFont val="Times New Roman"/>
        <family val="1"/>
      </rPr>
      <t>образец (проба)</t>
    </r>
  </si>
  <si>
    <r>
      <rPr>
        <sz val="12"/>
        <rFont val="Times New Roman"/>
        <family val="1"/>
      </rPr>
      <t>7.3.4. доращивание вредителей растений до стадии имаго в лабораторных
условиях</t>
    </r>
  </si>
  <si>
    <r>
      <rPr>
        <sz val="12"/>
        <rFont val="Times New Roman"/>
        <family val="1"/>
      </rPr>
      <t>1 экз.</t>
    </r>
  </si>
  <si>
    <r>
      <rPr>
        <sz val="12"/>
        <rFont val="Times New Roman"/>
        <family val="1"/>
      </rPr>
      <t>7.4. Идентификация вредителей растений:</t>
    </r>
  </si>
  <si>
    <r>
      <rPr>
        <sz val="12"/>
        <rFont val="Times New Roman"/>
        <family val="1"/>
      </rPr>
      <t>7.4.1. без изготовления микропрепаратов</t>
    </r>
  </si>
  <si>
    <r>
      <rPr>
        <sz val="12"/>
        <rFont val="Times New Roman"/>
        <family val="1"/>
      </rPr>
      <t>определ.</t>
    </r>
  </si>
  <si>
    <r>
      <rPr>
        <sz val="12"/>
        <rFont val="Times New Roman"/>
        <family val="1"/>
      </rPr>
      <t>7.4.2. с приготовлением микропрепарата гениталий или др.частей тела</t>
    </r>
  </si>
  <si>
    <r>
      <rPr>
        <b/>
        <sz val="12"/>
        <rFont val="Times New Roman"/>
        <family val="1"/>
      </rPr>
      <t>Лабораторная фитопатологическая экспертиза средних проб подкарантинной продукции (объектов)</t>
    </r>
  </si>
  <si>
    <r>
      <rPr>
        <sz val="12"/>
        <rFont val="Times New Roman"/>
        <family val="1"/>
      </rPr>
      <t>8.1. Подготовка средней пробы и проведение анализа на выявление
признаков поражения возбудителями грибных болезней:</t>
    </r>
  </si>
  <si>
    <r>
      <rPr>
        <sz val="12"/>
        <rFont val="Times New Roman"/>
        <family val="1"/>
      </rPr>
      <t>8.1.1. семена пакетированные</t>
    </r>
  </si>
  <si>
    <r>
      <rPr>
        <sz val="12"/>
        <rFont val="Times New Roman"/>
        <family val="1"/>
      </rPr>
      <t>влажной камеры,
питательных сред</t>
    </r>
  </si>
  <si>
    <r>
      <rPr>
        <sz val="12"/>
        <rFont val="Times New Roman"/>
        <family val="1"/>
      </rPr>
      <t>8.1.2. вегетативная часть растения</t>
    </r>
  </si>
  <si>
    <r>
      <rPr>
        <sz val="12"/>
        <rFont val="Times New Roman"/>
        <family val="1"/>
      </rPr>
      <t>8.1.3. семена до 2-х кг.</t>
    </r>
  </si>
  <si>
    <r>
      <rPr>
        <sz val="12"/>
        <rFont val="Times New Roman"/>
        <family val="1"/>
      </rPr>
      <t>8.1.4. подготовка образца для анализа (при вирусологической экспертизе)</t>
    </r>
  </si>
  <si>
    <r>
      <rPr>
        <sz val="12"/>
        <rFont val="Times New Roman"/>
        <family val="1"/>
      </rPr>
      <t>8.1.5. подготовка образца для анализа (при бактериологической
экспертизе)</t>
    </r>
  </si>
  <si>
    <r>
      <rPr>
        <sz val="12"/>
        <rFont val="Times New Roman"/>
        <family val="1"/>
      </rPr>
      <t>8.2. Анализ семян или вегетативных частей растений на выявление
возбудителей грибных заболеваний:</t>
    </r>
  </si>
  <si>
    <r>
      <rPr>
        <sz val="12"/>
        <rFont val="Times New Roman"/>
        <family val="1"/>
      </rPr>
      <t>8.2.1. метод микроскопирования с применением определительного
материала</t>
    </r>
  </si>
  <si>
    <r>
      <rPr>
        <sz val="12"/>
        <rFont val="Times New Roman"/>
        <family val="1"/>
      </rPr>
      <t>8.2.2. метод смыва спор, центрифугирования и микроскопирования</t>
    </r>
  </si>
  <si>
    <r>
      <rPr>
        <sz val="12"/>
        <rFont val="Times New Roman"/>
        <family val="1"/>
      </rPr>
      <t>смывов, центрифугирования, микроскопирования</t>
    </r>
  </si>
  <si>
    <r>
      <rPr>
        <sz val="12"/>
        <rFont val="Times New Roman"/>
        <family val="1"/>
      </rPr>
      <t>8.2.3. метод микроскопирования и морфометрии</t>
    </r>
  </si>
  <si>
    <r>
      <rPr>
        <sz val="12"/>
        <rFont val="Times New Roman"/>
        <family val="1"/>
      </rPr>
      <t>микроскопический,
морфометрия</t>
    </r>
  </si>
  <si>
    <r>
      <rPr>
        <sz val="12"/>
        <rFont val="Times New Roman"/>
        <family val="1"/>
      </rPr>
      <t>8.2.4. метод влажной камеры и микроскопирования</t>
    </r>
  </si>
  <si>
    <r>
      <rPr>
        <sz val="12"/>
        <rFont val="Times New Roman"/>
        <family val="1"/>
      </rPr>
      <t>влажной камеры,
микроскопирования</t>
    </r>
  </si>
  <si>
    <r>
      <rPr>
        <sz val="12"/>
        <rFont val="Times New Roman"/>
        <family val="1"/>
      </rPr>
      <t>8.2.5. с использованием питательной среды</t>
    </r>
  </si>
  <si>
    <r>
      <rPr>
        <sz val="12"/>
        <rFont val="Times New Roman"/>
        <family val="1"/>
      </rPr>
      <t>питательных сред</t>
    </r>
  </si>
  <si>
    <r>
      <rPr>
        <sz val="12"/>
        <rFont val="Times New Roman"/>
        <family val="1"/>
      </rPr>
      <t>8.3. Партий семян до 2-х кг.:</t>
    </r>
  </si>
  <si>
    <r>
      <rPr>
        <sz val="12"/>
        <rFont val="Times New Roman"/>
        <family val="1"/>
      </rPr>
      <t>8.3.1. метод микроскопирования с применением определительного материала</t>
    </r>
  </si>
  <si>
    <r>
      <rPr>
        <sz val="12"/>
        <rFont val="Times New Roman"/>
        <family val="1"/>
      </rPr>
      <t>микроскопирование с
применением определительногоматериала</t>
    </r>
  </si>
  <si>
    <r>
      <rPr>
        <sz val="12"/>
        <rFont val="Times New Roman"/>
        <family val="1"/>
      </rPr>
      <t>8.3.2. метод смыва спор, центрифугирования и микроскопирования</t>
    </r>
  </si>
  <si>
    <r>
      <rPr>
        <sz val="12"/>
        <rFont val="Times New Roman"/>
        <family val="1"/>
      </rPr>
      <t>смывов, центрифугирования,
микроскопирования</t>
    </r>
  </si>
  <si>
    <r>
      <rPr>
        <sz val="12"/>
        <rFont val="Times New Roman"/>
        <family val="1"/>
      </rPr>
      <t>8.3.3. метод микроскопирования и морфометрии</t>
    </r>
  </si>
  <si>
    <r>
      <rPr>
        <sz val="12"/>
        <rFont val="Times New Roman"/>
        <family val="1"/>
      </rPr>
      <t>8.3.4. метод влажной камеры и микроскопирования</t>
    </r>
  </si>
  <si>
    <r>
      <rPr>
        <sz val="12"/>
        <rFont val="Times New Roman"/>
        <family val="1"/>
      </rPr>
      <t>8.3.5. с использованием питательных сред</t>
    </r>
  </si>
  <si>
    <r>
      <rPr>
        <sz val="12"/>
        <rFont val="Times New Roman"/>
        <family val="1"/>
      </rPr>
      <t>8.4. Анализ средних проб почвы и клубней картофеля на рак картофеля:</t>
    </r>
  </si>
  <si>
    <r>
      <rPr>
        <sz val="12"/>
        <rFont val="Times New Roman"/>
        <family val="1"/>
      </rPr>
      <t>8.4.1. почвенная проба</t>
    </r>
  </si>
  <si>
    <r>
      <rPr>
        <sz val="12"/>
        <rFont val="Times New Roman"/>
        <family val="1"/>
      </rPr>
      <t>вороночно-флотационный</t>
    </r>
  </si>
  <si>
    <r>
      <rPr>
        <sz val="12"/>
        <rFont val="Times New Roman"/>
        <family val="1"/>
      </rPr>
      <t>8.4.2. средняя проба клубней</t>
    </r>
  </si>
  <si>
    <r>
      <rPr>
        <sz val="12"/>
        <rFont val="Times New Roman"/>
        <family val="1"/>
      </rPr>
      <t>8.5. Экспертиза на выявление бактерий и изучение их признаков:</t>
    </r>
  </si>
  <si>
    <r>
      <rPr>
        <sz val="12"/>
        <rFont val="Times New Roman"/>
        <family val="1"/>
      </rPr>
      <t>8.5.1. культурально-морфологический метод</t>
    </r>
  </si>
  <si>
    <r>
      <rPr>
        <sz val="12"/>
        <rFont val="Times New Roman"/>
        <family val="1"/>
      </rPr>
      <t>культурально-
морфологический</t>
    </r>
  </si>
  <si>
    <r>
      <rPr>
        <sz val="12"/>
        <rFont val="Times New Roman"/>
        <family val="1"/>
      </rPr>
      <t>8.5.2. биохимический метод</t>
    </r>
  </si>
  <si>
    <r>
      <rPr>
        <sz val="12"/>
        <rFont val="Times New Roman"/>
        <family val="1"/>
      </rPr>
      <t>биохимический</t>
    </r>
  </si>
  <si>
    <r>
      <rPr>
        <sz val="12"/>
        <rFont val="Times New Roman"/>
        <family val="1"/>
      </rPr>
      <t>8.5.3. серологический метод</t>
    </r>
  </si>
  <si>
    <r>
      <rPr>
        <sz val="12"/>
        <rFont val="Times New Roman"/>
        <family val="1"/>
      </rPr>
      <t>серологический</t>
    </r>
  </si>
  <si>
    <r>
      <rPr>
        <sz val="12"/>
        <rFont val="Times New Roman"/>
        <family val="1"/>
      </rPr>
      <t>8.5.4. тест на патогенность</t>
    </r>
  </si>
  <si>
    <r>
      <rPr>
        <sz val="12"/>
        <rFont val="Times New Roman"/>
        <family val="1"/>
      </rPr>
      <t>8.6. Выявление и идентификация бактерий ИФ
(иммунофлюоресцентным), ИФА (иммуноферментным) методами</t>
    </r>
  </si>
  <si>
    <r>
      <rPr>
        <sz val="12"/>
        <rFont val="Times New Roman"/>
        <family val="1"/>
      </rPr>
      <t>иммунофлюоресцентный,
ИФА</t>
    </r>
  </si>
  <si>
    <r>
      <rPr>
        <sz val="12"/>
        <rFont val="Times New Roman"/>
        <family val="1"/>
      </rPr>
      <t>анализ</t>
    </r>
  </si>
  <si>
    <r>
      <rPr>
        <sz val="12"/>
        <rFont val="Times New Roman"/>
        <family val="1"/>
      </rPr>
      <t>8.7. Выявление и идентификация бактерий, вирусов, грибов, нематод, вредителей методом ПЦР</t>
    </r>
  </si>
  <si>
    <r>
      <rPr>
        <sz val="12"/>
        <rFont val="Times New Roman"/>
        <family val="1"/>
      </rPr>
      <t>8.7.1.Выявление и идентификация бактерий методом ПЦР:</t>
    </r>
  </si>
  <si>
    <r>
      <rPr>
        <sz val="12"/>
        <rFont val="Times New Roman"/>
        <family val="1"/>
      </rPr>
      <t>ПЦР (бактериологическая
экспертиза)</t>
    </r>
  </si>
  <si>
    <r>
      <rPr>
        <sz val="12"/>
        <rFont val="Times New Roman"/>
        <family val="1"/>
      </rPr>
      <t>8.7.2. Выявление и идентификация  вирусов методом ПЦР:</t>
    </r>
  </si>
  <si>
    <r>
      <rPr>
        <sz val="12"/>
        <rFont val="Times New Roman"/>
        <family val="1"/>
      </rPr>
      <t>ПЦР (вирусологическая
экспертиза)</t>
    </r>
  </si>
  <si>
    <r>
      <rPr>
        <sz val="12"/>
        <rFont val="Times New Roman"/>
        <family val="1"/>
      </rPr>
      <t>8.7.3. Метод ПЦР с детекцией результатов в реальном времени</t>
    </r>
  </si>
  <si>
    <r>
      <rPr>
        <sz val="12"/>
        <rFont val="Times New Roman"/>
        <family val="1"/>
      </rPr>
      <t>8.8. Лабораторная гельминтологическая экспертиза образцов (проб)
подкарантинных материалов:</t>
    </r>
  </si>
  <si>
    <r>
      <rPr>
        <sz val="12"/>
        <rFont val="Times New Roman"/>
        <family val="1"/>
      </rPr>
      <t>8.8.1. вороночный и вороночно-флотационный</t>
    </r>
  </si>
  <si>
    <r>
      <rPr>
        <sz val="12"/>
        <rFont val="Times New Roman"/>
        <family val="1"/>
      </rPr>
      <t>8.8.2. метод Бермана</t>
    </r>
  </si>
  <si>
    <r>
      <rPr>
        <sz val="12"/>
        <rFont val="Times New Roman"/>
        <family val="1"/>
      </rPr>
      <t>8.8.3. подготовка образца для анализа</t>
    </r>
  </si>
  <si>
    <r>
      <rPr>
        <sz val="12"/>
        <rFont val="Times New Roman"/>
        <family val="1"/>
      </rPr>
      <t>8.9. Идентификация нематод морфологическим методом</t>
    </r>
  </si>
  <si>
    <r>
      <rPr>
        <sz val="12"/>
        <rFont val="Times New Roman"/>
        <family val="1"/>
      </rPr>
      <t>морфологический</t>
    </r>
  </si>
  <si>
    <r>
      <rPr>
        <sz val="12"/>
        <rFont val="Times New Roman"/>
        <family val="1"/>
      </rPr>
      <t>вид</t>
    </r>
  </si>
  <si>
    <r>
      <rPr>
        <sz val="12"/>
        <rFont val="Times New Roman"/>
        <family val="1"/>
      </rPr>
      <t>8.10. Определение жизнеспособности нематод методом
микроскопирования</t>
    </r>
  </si>
  <si>
    <r>
      <rPr>
        <sz val="12"/>
        <rFont val="Times New Roman"/>
        <family val="1"/>
      </rPr>
      <t>циста</t>
    </r>
  </si>
  <si>
    <r>
      <rPr>
        <sz val="12"/>
        <rFont val="Times New Roman"/>
        <family val="1"/>
      </rPr>
      <t>9.1. Лабораторный анализ и разбор средней пробы</t>
    </r>
  </si>
  <si>
    <r>
      <rPr>
        <sz val="12"/>
        <rFont val="Times New Roman"/>
        <family val="1"/>
      </rPr>
      <t>9.2. Экспертиза почвы (при осмотре саженцев, рассады) методами:</t>
    </r>
  </si>
  <si>
    <r>
      <rPr>
        <sz val="12"/>
        <rFont val="Times New Roman"/>
        <family val="1"/>
      </rPr>
      <t>9.2.1. ручное выделение семян и плодов</t>
    </r>
  </si>
  <si>
    <r>
      <rPr>
        <sz val="12"/>
        <rFont val="Times New Roman"/>
        <family val="1"/>
      </rPr>
      <t>9.2.2. отмывка</t>
    </r>
  </si>
  <si>
    <r>
      <rPr>
        <sz val="12"/>
        <rFont val="Times New Roman"/>
        <family val="1"/>
      </rPr>
      <t>9.2.3. насыщенные растворы</t>
    </r>
  </si>
  <si>
    <r>
      <rPr>
        <sz val="12"/>
        <rFont val="Times New Roman"/>
        <family val="1"/>
      </rPr>
      <t>9.3. Экспертиза средней пробы семян на засоренность:</t>
    </r>
  </si>
  <si>
    <r>
      <rPr>
        <sz val="12"/>
        <rFont val="Times New Roman"/>
        <family val="1"/>
      </rPr>
      <t>9.3.1. крупносеменные растения</t>
    </r>
  </si>
  <si>
    <r>
      <rPr>
        <sz val="12"/>
        <rFont val="Times New Roman"/>
        <family val="1"/>
      </rPr>
      <t>средняя
проба</t>
    </r>
  </si>
  <si>
    <r>
      <rPr>
        <sz val="12"/>
        <rFont val="Times New Roman"/>
        <family val="1"/>
      </rPr>
      <t>9.3.2. среднесеменные растения</t>
    </r>
  </si>
  <si>
    <r>
      <rPr>
        <sz val="12"/>
        <rFont val="Times New Roman"/>
        <family val="1"/>
      </rPr>
      <t>9.3.3. мелкосеменные  растения</t>
    </r>
  </si>
  <si>
    <r>
      <rPr>
        <sz val="12"/>
        <rFont val="Times New Roman"/>
        <family val="1"/>
      </rPr>
      <t>средняя</t>
    </r>
  </si>
  <si>
    <r>
      <rPr>
        <sz val="12"/>
        <rFont val="Times New Roman"/>
        <family val="1"/>
      </rPr>
      <t>9.3.4. пакетированные семяна</t>
    </r>
  </si>
  <si>
    <r>
      <rPr>
        <sz val="12"/>
        <rFont val="Times New Roman"/>
        <family val="1"/>
      </rPr>
      <t>9.4. Экспертиза шрота, комбикормов, жмыха, другой переработанной
продукции и сметок</t>
    </r>
  </si>
  <si>
    <r>
      <rPr>
        <sz val="12"/>
        <rFont val="Times New Roman"/>
        <family val="1"/>
      </rPr>
      <t>9.5. Определение видового состава семян и плодов по морфологическим
признакам</t>
    </r>
  </si>
  <si>
    <r>
      <rPr>
        <sz val="12"/>
        <rFont val="Times New Roman"/>
        <family val="1"/>
      </rPr>
      <t>9.6. Определение видового состава семян и плодов по внутреннему
строению</t>
    </r>
  </si>
  <si>
    <r>
      <rPr>
        <sz val="12"/>
        <rFont val="Times New Roman"/>
        <family val="1"/>
      </rPr>
      <t>9.7. Исследование жизнеспособности семян и плодов сорных растений</t>
    </r>
  </si>
  <si>
    <r>
      <rPr>
        <sz val="12"/>
        <rFont val="Times New Roman"/>
        <family val="1"/>
      </rPr>
      <t>жизнеспособности</t>
    </r>
  </si>
  <si>
    <r>
      <rPr>
        <sz val="12"/>
        <rFont val="Times New Roman"/>
        <family val="1"/>
      </rPr>
      <t>9.8. Определение вида живого растения</t>
    </r>
  </si>
  <si>
    <r>
      <rPr>
        <sz val="12"/>
        <rFont val="Times New Roman"/>
        <family val="1"/>
      </rPr>
      <t>9.9. Определение вида растения по гербарному образцу</t>
    </r>
  </si>
  <si>
    <r>
      <rPr>
        <b/>
        <sz val="12"/>
        <rFont val="Times New Roman"/>
        <family val="1"/>
      </rPr>
      <t>Проведение исследований с целью установления карантинного фитосанитарного состояния подкарантинных объектов для выявления карантинных вредных организмов :семян сорных растений, вредителей и возбудителей болезней</t>
    </r>
  </si>
  <si>
    <r>
      <rPr>
        <sz val="12"/>
        <rFont val="Times New Roman"/>
        <family val="1"/>
      </rPr>
      <t>10.1. складских помещений</t>
    </r>
  </si>
  <si>
    <r>
      <rPr>
        <sz val="12"/>
        <rFont val="Times New Roman"/>
        <family val="1"/>
      </rPr>
      <t>1 м³</t>
    </r>
  </si>
  <si>
    <r>
      <rPr>
        <sz val="12"/>
        <rFont val="Times New Roman"/>
        <family val="1"/>
      </rPr>
      <t>10.2. открытых площадок</t>
    </r>
  </si>
  <si>
    <r>
      <rPr>
        <sz val="12"/>
        <rFont val="Times New Roman"/>
        <family val="1"/>
      </rPr>
      <t>1 м²</t>
    </r>
  </si>
  <si>
    <r>
      <rPr>
        <sz val="12"/>
        <rFont val="Times New Roman"/>
        <family val="1"/>
      </rPr>
      <t>10.3. питомников</t>
    </r>
  </si>
  <si>
    <r>
      <rPr>
        <sz val="12"/>
        <rFont val="Times New Roman"/>
        <family val="1"/>
      </rPr>
      <t>10.4. теплиц</t>
    </r>
  </si>
  <si>
    <r>
      <rPr>
        <sz val="12"/>
        <rFont val="Times New Roman"/>
        <family val="1"/>
      </rPr>
      <t>10.5. картофеле- и овощехранилищ</t>
    </r>
  </si>
  <si>
    <r>
      <rPr>
        <sz val="12"/>
        <rFont val="Times New Roman"/>
        <family val="1"/>
      </rPr>
      <t>1 куб. м.</t>
    </r>
  </si>
  <si>
    <r>
      <rPr>
        <sz val="12"/>
        <rFont val="Times New Roman"/>
        <family val="1"/>
      </rPr>
      <t>10.6. полей открытого грунта</t>
    </r>
  </si>
  <si>
    <r>
      <rPr>
        <sz val="12"/>
        <rFont val="Times New Roman"/>
        <family val="1"/>
      </rPr>
      <t>свыше 10га.</t>
    </r>
  </si>
  <si>
    <r>
      <rPr>
        <sz val="12"/>
        <rFont val="Times New Roman"/>
        <family val="1"/>
      </rPr>
      <t>10.7. холодильных камер</t>
    </r>
  </si>
  <si>
    <r>
      <rPr>
        <b/>
        <sz val="12"/>
        <rFont val="Times New Roman"/>
        <family val="1"/>
      </rPr>
      <t>Установление карантинного фитосанитарного состояния  подкарантинной продукции методом визуального
исследования(испытания) без отбора образцов (проб) для лабораторных исследований(испытаний)земельных участков на выявление возбудителей карантинных болезней:</t>
    </r>
  </si>
  <si>
    <r>
      <rPr>
        <sz val="12"/>
        <rFont val="Times New Roman"/>
        <family val="1"/>
      </rPr>
      <t>11.1. маршрутным методом:</t>
    </r>
  </si>
  <si>
    <r>
      <rPr>
        <sz val="12"/>
        <rFont val="Times New Roman"/>
        <family val="1"/>
      </rPr>
      <t>11.1.1. культур сплошного сева</t>
    </r>
  </si>
  <si>
    <r>
      <rPr>
        <sz val="12"/>
        <rFont val="Times New Roman"/>
        <family val="1"/>
      </rPr>
      <t>маршрутный</t>
    </r>
  </si>
  <si>
    <r>
      <rPr>
        <sz val="12"/>
        <rFont val="Times New Roman"/>
        <family val="1"/>
      </rPr>
      <t>11.1.2. пропашных культур</t>
    </r>
  </si>
  <si>
    <r>
      <rPr>
        <sz val="12"/>
        <rFont val="Times New Roman"/>
        <family val="1"/>
      </rPr>
      <t>11.1.3. садов, виноградников, ягодных культур, цветочных и декоративных культур и пород</t>
    </r>
  </si>
  <si>
    <r>
      <rPr>
        <sz val="12"/>
        <rFont val="Times New Roman"/>
        <family val="1"/>
      </rPr>
      <t>11.1.4. картофеля на выявление картофельных нематод в
производственных посадках</t>
    </r>
  </si>
  <si>
    <r>
      <rPr>
        <sz val="12"/>
        <rFont val="Times New Roman"/>
        <family val="1"/>
      </rPr>
      <t>11.1.5. отбор одного среднего почвенного образца на выявление рака и
нематоды картофеля в производственных посадках</t>
    </r>
  </si>
  <si>
    <r>
      <rPr>
        <sz val="12"/>
        <rFont val="Times New Roman"/>
        <family val="1"/>
      </rPr>
      <t>1 средняя
проба</t>
    </r>
  </si>
  <si>
    <r>
      <rPr>
        <sz val="12"/>
        <rFont val="Times New Roman"/>
        <family val="1"/>
      </rPr>
      <t>11.1.6. обследование посевов сои с целью мониторинга вредных
организмов, имеющих карантинное значение для КНР</t>
    </r>
  </si>
  <si>
    <r>
      <rPr>
        <sz val="12"/>
        <rFont val="Times New Roman"/>
        <family val="1"/>
      </rPr>
      <t>11.1.7. визуальный анализ клубней картофеля на выявление рака
картофеля в производ-ственных посадках</t>
    </r>
  </si>
  <si>
    <r>
      <rPr>
        <sz val="12"/>
        <rFont val="Times New Roman"/>
        <family val="1"/>
      </rPr>
      <t>11.2. Выезд специалиста на отбор проб на собственном автотранспорте</t>
    </r>
  </si>
  <si>
    <r>
      <rPr>
        <sz val="12"/>
        <rFont val="Times New Roman"/>
        <family val="1"/>
      </rPr>
      <t>1 час</t>
    </r>
  </si>
  <si>
    <r>
      <rPr>
        <b/>
        <sz val="12"/>
        <rFont val="Times New Roman"/>
        <family val="1"/>
      </rPr>
      <t>Исследование  семян или вегетативных частей растений на выявление и идентификацию возбудителей грибных болезней:</t>
    </r>
  </si>
  <si>
    <r>
      <rPr>
        <sz val="12"/>
        <rFont val="Times New Roman"/>
        <family val="1"/>
      </rPr>
      <t>12.1. партий семян до 2-х кг.:</t>
    </r>
  </si>
  <si>
    <r>
      <rPr>
        <sz val="12"/>
        <rFont val="Times New Roman"/>
        <family val="1"/>
      </rPr>
      <t>12.1.1. методом микроскопирования с применением определительного материала</t>
    </r>
  </si>
  <si>
    <r>
      <rPr>
        <sz val="12"/>
        <rFont val="Times New Roman"/>
        <family val="1"/>
      </rPr>
      <t>1 образец</t>
    </r>
  </si>
  <si>
    <r>
      <rPr>
        <sz val="12"/>
        <rFont val="Times New Roman"/>
        <family val="1"/>
      </rPr>
      <t>12.1.2. методом смыва спор, центрифугирования и микроскопирования</t>
    </r>
  </si>
  <si>
    <r>
      <rPr>
        <sz val="12"/>
        <rFont val="Times New Roman"/>
        <family val="1"/>
      </rPr>
      <t>12.1.3. методом микроскопирования и морфологии</t>
    </r>
  </si>
  <si>
    <r>
      <rPr>
        <sz val="12"/>
        <rFont val="Times New Roman"/>
        <family val="1"/>
      </rPr>
      <t>микроскопический, влажной
камеры</t>
    </r>
  </si>
  <si>
    <r>
      <rPr>
        <sz val="12"/>
        <rFont val="Times New Roman"/>
        <family val="1"/>
      </rPr>
      <t>12.1.4. методом влажной камеры и микроскопирования</t>
    </r>
  </si>
  <si>
    <r>
      <rPr>
        <sz val="12"/>
        <rFont val="Times New Roman"/>
        <family val="1"/>
      </rPr>
      <t>12.1.5. с использованием питательных сред</t>
    </r>
  </si>
  <si>
    <r>
      <rPr>
        <sz val="12"/>
        <rFont val="Times New Roman"/>
        <family val="1"/>
      </rPr>
      <t>метод питательных сред</t>
    </r>
  </si>
  <si>
    <r>
      <rPr>
        <sz val="12"/>
        <rFont val="Times New Roman"/>
        <family val="1"/>
      </rPr>
      <t>12.2. Идентификация грибов:</t>
    </r>
  </si>
  <si>
    <r>
      <rPr>
        <sz val="12"/>
        <rFont val="Times New Roman"/>
        <family val="1"/>
      </rPr>
      <t>12.2.1. методом ПЦР</t>
    </r>
  </si>
  <si>
    <r>
      <rPr>
        <sz val="12"/>
        <rFont val="Times New Roman"/>
        <family val="1"/>
      </rPr>
      <t>1 анализ</t>
    </r>
  </si>
  <si>
    <r>
      <rPr>
        <b/>
        <sz val="12"/>
        <rFont val="Times New Roman"/>
        <family val="1"/>
      </rPr>
      <t>Исследование семян или вегетативных частей растений на выявление и идентификацию возбудителей вирусных и бактериальных болезней:</t>
    </r>
  </si>
  <si>
    <r>
      <rPr>
        <sz val="12"/>
        <rFont val="Times New Roman"/>
        <family val="1"/>
      </rPr>
      <t>13.1. культурально-морфологическим методом</t>
    </r>
  </si>
  <si>
    <r>
      <rPr>
        <sz val="12"/>
        <rFont val="Times New Roman"/>
        <family val="1"/>
      </rPr>
      <t>13.2. биохимическим методом</t>
    </r>
  </si>
  <si>
    <r>
      <rPr>
        <sz val="12"/>
        <rFont val="Times New Roman"/>
        <family val="1"/>
      </rPr>
      <t>13.3. серологическим методом</t>
    </r>
  </si>
  <si>
    <r>
      <rPr>
        <sz val="12"/>
        <rFont val="Times New Roman"/>
        <family val="1"/>
      </rPr>
      <t>13.4. тест на патогенность</t>
    </r>
  </si>
  <si>
    <r>
      <rPr>
        <sz val="12"/>
        <rFont val="Times New Roman"/>
        <family val="1"/>
      </rPr>
      <t>13.5. методом иммунофлуоресцентного (ИФ) анализа</t>
    </r>
  </si>
  <si>
    <r>
      <rPr>
        <sz val="12"/>
        <rFont val="Times New Roman"/>
        <family val="1"/>
      </rPr>
      <t>ИФ</t>
    </r>
  </si>
  <si>
    <r>
      <rPr>
        <sz val="12"/>
        <rFont val="Times New Roman"/>
        <family val="1"/>
      </rPr>
      <t>13.6. методом иммуноферментного (ИФА) анализа</t>
    </r>
  </si>
  <si>
    <r>
      <rPr>
        <sz val="12"/>
        <rFont val="Times New Roman"/>
        <family val="1"/>
      </rPr>
      <t>13.7. методом ПЦР</t>
    </r>
  </si>
  <si>
    <r>
      <rPr>
        <b/>
        <sz val="12"/>
        <rFont val="Times New Roman"/>
        <family val="1"/>
      </rPr>
      <t>Выявление ГМО методом ПЦР</t>
    </r>
  </si>
  <si>
    <r>
      <rPr>
        <b/>
        <sz val="12"/>
        <rFont val="Times New Roman"/>
        <family val="1"/>
      </rPr>
      <t>Идентификация вредных организмов методом секвенирования ДНК</t>
    </r>
  </si>
  <si>
    <r>
      <rPr>
        <sz val="12"/>
        <rFont val="Times New Roman"/>
        <family val="1"/>
      </rPr>
      <t>секвенированый</t>
    </r>
  </si>
  <si>
    <r>
      <rPr>
        <b/>
        <sz val="12"/>
        <rFont val="Times New Roman"/>
        <family val="1"/>
      </rPr>
      <t>Секвенирование готовых образцов ДНК:</t>
    </r>
  </si>
  <si>
    <r>
      <rPr>
        <sz val="12"/>
        <rFont val="Times New Roman"/>
        <family val="1"/>
      </rPr>
      <t>16.1. без очистки</t>
    </r>
  </si>
  <si>
    <r>
      <rPr>
        <sz val="12"/>
        <rFont val="Times New Roman"/>
        <family val="1"/>
      </rPr>
      <t>16.2. с очисткой</t>
    </r>
  </si>
  <si>
    <r>
      <rPr>
        <b/>
        <sz val="12"/>
        <rFont val="Times New Roman"/>
        <family val="1"/>
      </rPr>
      <t>Услуги по дезинфекции объектов</t>
    </r>
  </si>
  <si>
    <r>
      <rPr>
        <b/>
        <sz val="12"/>
        <rFont val="Times New Roman"/>
        <family val="1"/>
      </rPr>
      <t>Услуги по дезинфекции :</t>
    </r>
  </si>
  <si>
    <r>
      <rPr>
        <sz val="12"/>
        <rFont val="Times New Roman"/>
        <family val="1"/>
      </rPr>
      <t>17.1. Обработка контейнера: 20 фут.</t>
    </r>
  </si>
  <si>
    <r>
      <rPr>
        <sz val="12"/>
        <rFont val="Times New Roman"/>
        <family val="1"/>
      </rPr>
      <t>17.2. Обработка контейнера: 20 фут.</t>
    </r>
  </si>
  <si>
    <r>
      <rPr>
        <sz val="12"/>
        <rFont val="Times New Roman"/>
        <family val="1"/>
      </rPr>
      <t>17.3. Обработка вагона : вагон крытый</t>
    </r>
  </si>
  <si>
    <r>
      <rPr>
        <sz val="12"/>
        <rFont val="Times New Roman"/>
        <family val="1"/>
      </rPr>
      <t>17.4. Обработка вагона : вагон рефрижератор</t>
    </r>
  </si>
  <si>
    <r>
      <rPr>
        <sz val="12"/>
        <rFont val="Times New Roman"/>
        <family val="1"/>
      </rPr>
      <t>17.5. Обработка автотранспорта : будка</t>
    </r>
  </si>
  <si>
    <r>
      <rPr>
        <sz val="12"/>
        <rFont val="Times New Roman"/>
        <family val="1"/>
      </rPr>
      <t>17.6. Обработка автотранспорта : рефрижератор</t>
    </r>
  </si>
  <si>
    <r>
      <rPr>
        <sz val="12"/>
        <rFont val="Times New Roman"/>
        <family val="1"/>
      </rPr>
      <t>17.7. Обработка вагона : вагон платформа</t>
    </r>
  </si>
  <si>
    <r>
      <rPr>
        <sz val="12"/>
        <rFont val="Times New Roman"/>
        <family val="1"/>
      </rPr>
      <t>17.8. Обработка вагона : полувагон</t>
    </r>
  </si>
  <si>
    <r>
      <rPr>
        <sz val="12"/>
        <rFont val="Times New Roman"/>
        <family val="1"/>
      </rPr>
      <t>17.9. Обработка автотранспорта : наружная грузового</t>
    </r>
  </si>
  <si>
    <r>
      <rPr>
        <sz val="12"/>
        <rFont val="Times New Roman"/>
        <family val="1"/>
      </rPr>
      <t>17.10. Обработка автотранспорта : наружная автобуса</t>
    </r>
  </si>
  <si>
    <r>
      <rPr>
        <b/>
        <sz val="12"/>
        <rFont val="Times New Roman"/>
        <family val="1"/>
      </rPr>
      <t>Расходы по выезду специалиста для проведения работ по дезинфекции и фумигации (работы по карантинному
фитоснитарному обеззараживанию):</t>
    </r>
  </si>
  <si>
    <r>
      <rPr>
        <sz val="12"/>
        <rFont val="Times New Roman"/>
        <family val="1"/>
      </rPr>
      <t>18.1. Удаленность объекта до 100 км</t>
    </r>
  </si>
  <si>
    <r>
      <rPr>
        <sz val="12"/>
        <rFont val="Times New Roman"/>
        <family val="1"/>
      </rPr>
      <t>усл</t>
    </r>
  </si>
  <si>
    <r>
      <rPr>
        <sz val="12"/>
        <rFont val="Times New Roman"/>
        <family val="1"/>
      </rPr>
      <t>18.2. Удаленность объекта с 101 до  250 км</t>
    </r>
  </si>
  <si>
    <r>
      <rPr>
        <sz val="12"/>
        <rFont val="Times New Roman"/>
        <family val="1"/>
      </rPr>
      <t>18.3. Удаленность объекта  от 251 до 500 км</t>
    </r>
  </si>
  <si>
    <r>
      <rPr>
        <sz val="12"/>
        <rFont val="Times New Roman"/>
        <family val="1"/>
      </rPr>
      <t>18.4. Удаленность объекта от 501 до 800 км</t>
    </r>
  </si>
  <si>
    <r>
      <rPr>
        <sz val="12"/>
        <rFont val="Times New Roman"/>
        <family val="1"/>
      </rPr>
      <t>18.5. Удаленность объекта от 800 и более км</t>
    </r>
  </si>
  <si>
    <r>
      <rPr>
        <sz val="12"/>
        <rFont val="Times New Roman"/>
        <family val="1"/>
      </rPr>
      <t>18.6. Удаленность объекта свыше 800км за каждый км</t>
    </r>
  </si>
  <si>
    <r>
      <rPr>
        <sz val="12"/>
        <rFont val="Times New Roman"/>
        <family val="1"/>
      </rPr>
      <t>км</t>
    </r>
  </si>
  <si>
    <r>
      <rPr>
        <b/>
        <sz val="12"/>
        <rFont val="Times New Roman"/>
        <family val="1"/>
      </rPr>
      <t>Акт дезинфекции</t>
    </r>
  </si>
  <si>
    <r>
      <rPr>
        <b/>
        <sz val="12"/>
        <rFont val="Times New Roman"/>
        <family val="1"/>
      </rPr>
      <t>Услуги по обеззараживанию подкарантийной продукции и подкарантийнных объектов</t>
    </r>
  </si>
  <si>
    <r>
      <rPr>
        <b/>
        <sz val="12"/>
        <rFont val="Times New Roman"/>
        <family val="1"/>
      </rPr>
      <t>20.1.Описание и стоимость работ/услуг по дегазации партий продукции в транспортных средствах (контейнерах, прицепах, вагонах), используемых как склады временного хранения небольших партий продукции:</t>
    </r>
  </si>
  <si>
    <r>
      <rPr>
        <sz val="12"/>
        <rFont val="Times New Roman"/>
        <family val="1"/>
      </rPr>
      <t>20.1.1.Проведение дегазации подкарантинной продукции в транспортных средствах (контейнерах, прицепах, вагонах) (газ фосфид)</t>
    </r>
  </si>
  <si>
    <r>
      <rPr>
        <sz val="12"/>
        <rFont val="Times New Roman"/>
        <family val="1"/>
      </rPr>
      <t>1 тонна</t>
    </r>
  </si>
  <si>
    <r>
      <rPr>
        <sz val="12"/>
        <rFont val="Times New Roman"/>
        <family val="1"/>
      </rPr>
      <t>20.1.2.Проведение дегазации подкарантинной продукции в транспортных
средствах (контейнерах, прицепах, вагонах) (контактные, системные, кишечные пестициды)</t>
    </r>
  </si>
  <si>
    <r>
      <rPr>
        <sz val="12"/>
        <rFont val="Times New Roman"/>
        <family val="1"/>
      </rPr>
      <t>20.1.3.Проведение дегазации подкарантинной продукции в складских
помещениях (газ фосфин)</t>
    </r>
  </si>
  <si>
    <r>
      <rPr>
        <sz val="12"/>
        <rFont val="Times New Roman"/>
        <family val="1"/>
      </rPr>
      <t>20.1.4.Проведение дегазации подкарантинной продукции в складских
помещениях (контейнерах, прицепах, вагонах) (контактные, системные, кишечные пестициды)</t>
    </r>
  </si>
  <si>
    <r>
      <rPr>
        <b/>
        <sz val="12"/>
        <rFont val="Times New Roman"/>
        <family val="1"/>
      </rPr>
      <t>20.2. Описание и стоимость услуг/работ по карантинному и фитосанитарному обеззараживанию пустых складских помещений, пустых автотранспортных средств: вагоны, контейнеры, автотранспортные средства (кроме судов) :</t>
    </r>
  </si>
  <si>
    <r>
      <rPr>
        <sz val="12"/>
        <rFont val="Times New Roman"/>
        <family val="1"/>
      </rPr>
      <t>20.2.1.Карантинное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контактного, системного,
кишечного действия, объемом до 500 м3</t>
    </r>
  </si>
  <si>
    <r>
      <rPr>
        <sz val="12"/>
        <rFont val="Times New Roman"/>
        <family val="1"/>
      </rPr>
      <t>20.2.2.Карантинное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на основе фосфида алюминия,
объемом до 500 м3</t>
    </r>
  </si>
  <si>
    <r>
      <rPr>
        <sz val="12"/>
        <rFont val="Times New Roman"/>
        <family val="1"/>
      </rPr>
      <t>20.2.3.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контактного, системного, кишечного действия, объемом от 501 куб.м. до 1000 куб.м.</t>
    </r>
  </si>
  <si>
    <r>
      <rPr>
        <sz val="12"/>
        <rFont val="Times New Roman"/>
        <family val="1"/>
      </rPr>
      <t>20.2.4.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на основе фосфида алюминия,
объемом от 501 куб.м. до 1000 куб.м.</t>
    </r>
  </si>
  <si>
    <r>
      <rPr>
        <sz val="12"/>
        <rFont val="Times New Roman"/>
        <family val="1"/>
      </rPr>
      <t>20.2.5.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контактного, системного, кишечного действия объемом от 1001 куб.м. до 5000 куб.м.</t>
    </r>
  </si>
  <si>
    <r>
      <rPr>
        <sz val="12"/>
        <rFont val="Times New Roman"/>
        <family val="1"/>
      </rPr>
      <t>20.2.6.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на основе фосфида алюминия,
объемом           от 1001 куб.м. до 5000 куб.м.</t>
    </r>
  </si>
  <si>
    <r>
      <rPr>
        <sz val="12"/>
        <rFont val="Times New Roman"/>
        <family val="1"/>
      </rPr>
      <t>20.2.7.Карантинное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контактного, системного, кишечного действия, объемом от 5001 куб.м. до 10000 куб.м..</t>
    </r>
  </si>
  <si>
    <r>
      <rPr>
        <sz val="12"/>
        <rFont val="Times New Roman"/>
        <family val="1"/>
      </rPr>
      <t>20.2.8.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пестициадми на основе фосфида алюминия,</t>
    </r>
  </si>
  <si>
    <r>
      <rPr>
        <sz val="12"/>
        <rFont val="Times New Roman"/>
        <family val="1"/>
      </rPr>
      <t>20.2.9.Карантинное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контактного, системного, кишечного действия, объемом свыше 10000 куб.м.</t>
    </r>
  </si>
  <si>
    <r>
      <rPr>
        <sz val="12"/>
        <rFont val="Times New Roman"/>
        <family val="1"/>
      </rPr>
      <t>20.2.10. Карантинное фитосанитарное обеззаражива-ние пустых складских помещений и транс-портных средств (ж.д. вагоны, контейнеры, автотранспортные средства) пестицидами на основе фосфида алюминия,
объемом свыше 10000 куб.м.</t>
    </r>
  </si>
  <si>
    <r>
      <rPr>
        <sz val="12"/>
        <rFont val="Times New Roman"/>
        <family val="1"/>
      </rPr>
      <t>20.2.11.Обеззараживание пестицидами контактно-го, системного, кишечного действия с использованием генераторов тумана, мото- опрыскивателей, наземной аппаратуры тер-риторий, прилегающих к зерноперерабаты-вающим предприятиям, зернохранилищам, наружных
стен (площадью не менее 5000 кв.м.)</t>
    </r>
  </si>
  <si>
    <r>
      <rPr>
        <sz val="12"/>
        <rFont val="Times New Roman"/>
        <family val="1"/>
      </rPr>
      <t>20.2.12. Обеззараживание пестицидами контактно-го, системного, кишечного действия с использованием генераторов тумана, мото- опрыскивателей, наземной аппаратуры от-крытых площадок для хранения
леса, погру-зо-разгрузочных площадок</t>
    </r>
  </si>
  <si>
    <r>
      <rPr>
        <b/>
        <sz val="12"/>
        <rFont val="Times New Roman"/>
        <family val="1"/>
      </rPr>
      <t>20.3. Описание и стоимость услуг/работ по обеззараживанию партий продукции в складах пестицидами на</t>
    </r>
  </si>
  <si>
    <r>
      <rPr>
        <sz val="12"/>
        <rFont val="Times New Roman"/>
        <family val="1"/>
      </rPr>
      <t>20.3.1.Зерна, продуктов переработки зерна, другой подкарантинной продукции  в партии  до 1000 тонн (бестарная упаковка)</t>
    </r>
  </si>
  <si>
    <r>
      <rPr>
        <sz val="12"/>
        <rFont val="Times New Roman"/>
        <family val="1"/>
      </rPr>
      <t>20.3.2.Зерна, продуктов переработки зерна, другой подкарантинной продукции  в партии до 1000 тонн (тарная упаковка)</t>
    </r>
  </si>
  <si>
    <r>
      <rPr>
        <sz val="12"/>
        <rFont val="Times New Roman"/>
        <family val="1"/>
      </rPr>
      <t>20.3.3.Зерна, продуктов переработки зерна, другой подкарантинной продукции  в партии от 1001 тонн до 3000 тонн (бестарная упаковка)</t>
    </r>
  </si>
  <si>
    <r>
      <rPr>
        <sz val="12"/>
        <rFont val="Times New Roman"/>
        <family val="1"/>
      </rPr>
      <t>20.3.4.Зерна, продуктов переработки зерна, другой подкарантинной продукции в партии  свыше 3000 тонн (бестарная упаковка)</t>
    </r>
  </si>
  <si>
    <r>
      <rPr>
        <sz val="12"/>
        <rFont val="Times New Roman"/>
        <family val="1"/>
      </rPr>
      <t>20.3.5.Зерна, продуктов переработки зерна, другой подкарантинной продукции в партии от 1001 тонн до 3000 тонн (тарная упаковка)</t>
    </r>
  </si>
  <si>
    <r>
      <rPr>
        <sz val="12"/>
        <rFont val="Times New Roman"/>
        <family val="1"/>
      </rPr>
      <t>20.3.6.Зерна, продуктов переработки зерна, другой подкарантинной продукции в партии свыше 3000 тонн (тарная упаковка)</t>
    </r>
  </si>
  <si>
    <r>
      <rPr>
        <b/>
        <sz val="12"/>
        <rFont val="Times New Roman"/>
        <family val="1"/>
      </rPr>
      <t>20.4. Описание и стоимость услуг/работ по обеззараживанию партий продукции в складах пестицидами на основе фосфида магния в гранулах или таблетках методом зондирования, поверхностного или траншейного
распределения :</t>
    </r>
  </si>
  <si>
    <r>
      <rPr>
        <sz val="12"/>
        <rFont val="Times New Roman"/>
        <family val="1"/>
      </rPr>
      <t>20.4.1.Зерна, продуктов переработки зерна, другой подкарантинной продукции в партии до 1000 тонн (бестарная упаковка)</t>
    </r>
  </si>
  <si>
    <r>
      <rPr>
        <sz val="12"/>
        <rFont val="Times New Roman"/>
        <family val="1"/>
      </rPr>
      <t>20.4.2.Зерна, продуктов переработки зерна, другой подкарантинной продукции в партии  до 1000 тонн (тарная упаковка)</t>
    </r>
  </si>
  <si>
    <r>
      <rPr>
        <sz val="12"/>
        <rFont val="Times New Roman"/>
        <family val="1"/>
      </rPr>
      <t>20.4.3.Зерна, продуктов переработки зерна, другой подкарантинной продукции в партии  от 1001 тонн до 3000 тонн (бестарная упаковка)</t>
    </r>
  </si>
  <si>
    <r>
      <rPr>
        <sz val="12"/>
        <rFont val="Times New Roman"/>
        <family val="1"/>
      </rPr>
      <t>20.4.4.Зерна, продуктов переработки зерна, другой подкарантинной продукции в партии свыше 3000 тонн (бестарная упаковка)</t>
    </r>
  </si>
  <si>
    <r>
      <rPr>
        <sz val="12"/>
        <rFont val="Times New Roman"/>
        <family val="1"/>
      </rPr>
      <t>20.4.5.Зерна, продуктов переработки зерна, другой подкарантинной продукции  в партии от 1001 тонн до 3000 тонн (тарная упаковка)</t>
    </r>
  </si>
  <si>
    <r>
      <rPr>
        <sz val="12"/>
        <rFont val="Times New Roman"/>
        <family val="1"/>
      </rPr>
      <t>20.4.6.Зерна, продуктов переработки зерна, другой подкарантинной продукции в партии  свыше 3000 тонн (тарная упаковка)</t>
    </r>
  </si>
  <si>
    <r>
      <rPr>
        <b/>
        <sz val="12"/>
        <rFont val="Times New Roman"/>
        <family val="1"/>
      </rPr>
      <t>20.5. Описание и стоимость услуг/работ по обеззараживанию партий продукции в железнодорожных вагонах,</t>
    </r>
  </si>
  <si>
    <r>
      <rPr>
        <sz val="12"/>
        <rFont val="Times New Roman"/>
        <family val="1"/>
      </rPr>
      <t>20.5.1.Зерна, продуктов переработки зерна, другой подкарантинной продукции в партии до 1000 тонн (бестарная упаковка) фосфида алюминия</t>
    </r>
  </si>
  <si>
    <r>
      <rPr>
        <sz val="12"/>
        <rFont val="Times New Roman"/>
        <family val="1"/>
      </rPr>
      <t>20.5.2.Зерна, продуктов переработки зерна, другой подкарантинной продукции в партии свыше1000 тонн (бестарная упаковка) фосфида магния</t>
    </r>
  </si>
  <si>
    <r>
      <rPr>
        <sz val="12"/>
        <rFont val="Times New Roman"/>
        <family val="1"/>
      </rPr>
      <t>20.5.3.Зерна, продуктов переработки зерна, другой подкарантинной продукции в партии свыше 1001 тонн (бестарная упаковка) фосфида
алюминия</t>
    </r>
  </si>
  <si>
    <r>
      <rPr>
        <sz val="12"/>
        <rFont val="Times New Roman"/>
        <family val="1"/>
      </rPr>
      <t>20.5.4.Зерна, продуктов переработки зерна, другой подкарантинной продукции в партии свыше 1001 тонн (бестарная упаковка) фосфида
магния</t>
    </r>
  </si>
  <si>
    <r>
      <rPr>
        <b/>
        <sz val="12"/>
        <rFont val="Times New Roman"/>
        <family val="1"/>
      </rPr>
      <t>20.6. Обеззараживание подкарантинной продукции в процессе её перемещения:</t>
    </r>
  </si>
  <si>
    <r>
      <rPr>
        <sz val="12"/>
        <rFont val="Times New Roman"/>
        <family val="1"/>
      </rPr>
      <t>20.6.1.Обеззараживание подкарантинной продукции в процессе её
перемещения с использованием пестицидов фосфида алюминия</t>
    </r>
  </si>
  <si>
    <r>
      <rPr>
        <b/>
        <sz val="12"/>
        <rFont val="Times New Roman"/>
        <family val="1"/>
      </rPr>
      <t>20.7. Обеззараживание лесопродукции:</t>
    </r>
  </si>
  <si>
    <r>
      <rPr>
        <sz val="12"/>
        <rFont val="Times New Roman"/>
        <family val="1"/>
      </rPr>
      <t>20.7.1.Обеззараживание лесопродукции в железнодорожных вагонах, контейнерах, складах пестицидами контактного , системного, кишечного
действия</t>
    </r>
  </si>
  <si>
    <r>
      <rPr>
        <sz val="12"/>
        <rFont val="Times New Roman"/>
        <family val="1"/>
      </rPr>
      <t>20.7.2.Обеззараживание лесопродукции на открытых площадках пестицидами контактного , системного, кишечного действия до 100 куб.м.</t>
    </r>
  </si>
  <si>
    <r>
      <rPr>
        <sz val="12"/>
        <rFont val="Times New Roman"/>
        <family val="1"/>
      </rPr>
      <t>20.7.3.Обеззараживание лесопродукции на открытых площадках пестицидами контактного, системного, кишечного действия от 101 куб.м.</t>
    </r>
  </si>
  <si>
    <r>
      <rPr>
        <b/>
        <sz val="12"/>
        <rFont val="Times New Roman"/>
        <family val="1"/>
      </rPr>
      <t>Акт карантинного фитосанитарного обеззараживания</t>
    </r>
  </si>
  <si>
    <t>Установление карантинного фитосанитарного состояния партии подкарантинной продукции методом визуального исследования без отбора образцов (проб) для лабораторных исследований,    тары и упаковочных материалов для выявления семян сорных растений, вредителей и признаков болезней</t>
  </si>
  <si>
    <t>Установление карантинного фитосанитарного состояния  подкарантинной продукции методом визуального исследования(испытания) без отбора образцов (проб)(с выемкой точечных проб) для лабораторных исследований(испытаний), посевов и  посадок для  выявления карантинных вредителей и  сорных растений</t>
  </si>
  <si>
    <t>Лабораторная гербологическая экспертиза средних проб подкарантинной продукции (объекта).</t>
  </si>
  <si>
    <t>Утверждено приказом №58-пр от 16.02.2024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</si>
</sst>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_ ;\-#,##0.00\ "/>
    <numFmt numFmtId="165" formatCode="0.0"/>
    <numFmt numFmtId="166" formatCode="yy\.m\.d;@"/>
  </numFmts>
  <fonts count="30" x14ac:knownFonts="1">
    <font>
      <sz val="11"/>
      <color theme="1"/>
      <name val="Calibri"/>
      <family val="2"/>
      <scheme val="minor"/>
    </font>
    <font>
      <sz val="12"/>
      <name val="Times New Roman"/>
      <family val="1"/>
      <charset val="204"/>
    </font>
    <font>
      <b/>
      <sz val="12"/>
      <name val="Times New Roman"/>
      <family val="1"/>
      <charset val="204"/>
    </font>
    <font>
      <sz val="11"/>
      <color theme="1"/>
      <name val="Calibri"/>
      <family val="2"/>
      <scheme val="minor"/>
    </font>
    <font>
      <sz val="12"/>
      <color theme="1"/>
      <name val="Times New Roman"/>
      <family val="1"/>
      <charset val="204"/>
    </font>
    <font>
      <b/>
      <sz val="16"/>
      <name val="Times New Roman"/>
      <family val="1"/>
      <charset val="204"/>
    </font>
    <font>
      <sz val="14"/>
      <color theme="1"/>
      <name val="Times New Roman"/>
      <family val="1"/>
      <charset val="204"/>
    </font>
    <font>
      <sz val="10"/>
      <name val="Times New Roman"/>
      <family val="1"/>
      <charset val="204"/>
    </font>
    <font>
      <b/>
      <sz val="10"/>
      <name val="Times New Roman"/>
      <family val="1"/>
      <charset val="204"/>
    </font>
    <font>
      <sz val="10"/>
      <name val="Calibri"/>
      <family val="2"/>
      <scheme val="minor"/>
    </font>
    <font>
      <sz val="11"/>
      <name val="Calibri"/>
      <family val="2"/>
      <scheme val="minor"/>
    </font>
    <font>
      <b/>
      <sz val="11"/>
      <name val="Calibri"/>
      <family val="2"/>
      <scheme val="minor"/>
    </font>
    <font>
      <sz val="14"/>
      <name val="Times New Roman"/>
      <family val="1"/>
      <charset val="204"/>
    </font>
    <font>
      <b/>
      <sz val="14"/>
      <name val="Times New Roman"/>
      <family val="1"/>
      <charset val="204"/>
    </font>
    <font>
      <sz val="12"/>
      <color rgb="FFFF0000"/>
      <name val="Times New Roman"/>
      <family val="1"/>
      <charset val="204"/>
    </font>
    <font>
      <sz val="11"/>
      <color rgb="FFFF0000"/>
      <name val="Calibri"/>
      <family val="2"/>
      <scheme val="minor"/>
    </font>
    <font>
      <i/>
      <sz val="12"/>
      <name val="Times New Roman"/>
      <family val="1"/>
      <charset val="204"/>
    </font>
    <font>
      <sz val="11"/>
      <name val="Times New Roman"/>
      <family val="1"/>
      <charset val="204"/>
    </font>
    <font>
      <sz val="12"/>
      <name val="Calibri"/>
      <family val="2"/>
      <charset val="204"/>
    </font>
    <font>
      <b/>
      <sz val="12"/>
      <color rgb="FF0A0101"/>
      <name val="Helvetica"/>
      <family val="2"/>
    </font>
    <font>
      <sz val="12"/>
      <color rgb="FF00B050"/>
      <name val="Times New Roman"/>
      <family val="1"/>
      <charset val="204"/>
    </font>
    <font>
      <sz val="10"/>
      <color theme="1"/>
      <name val="Times New Roman"/>
      <family val="1"/>
      <charset val="204"/>
    </font>
    <font>
      <sz val="18"/>
      <color theme="1"/>
      <name val="Calibri"/>
      <family val="2"/>
      <scheme val="minor"/>
    </font>
    <font>
      <b/>
      <sz val="12"/>
      <name val="Times New Roman"/>
      <family val="1"/>
    </font>
    <font>
      <b/>
      <sz val="12"/>
      <color rgb="FF000000"/>
      <name val="Times New Roman"/>
      <family val="2"/>
    </font>
    <font>
      <sz val="12"/>
      <name val="Times New Roman"/>
      <family val="1"/>
    </font>
    <font>
      <sz val="12"/>
      <color theme="1"/>
      <name val="Calibri"/>
      <family val="2"/>
      <scheme val="minor"/>
    </font>
    <font>
      <sz val="12"/>
      <color rgb="FF000000"/>
      <name val="Times New Roman"/>
      <family val="2"/>
    </font>
    <font>
      <sz val="12"/>
      <name val="Calibri"/>
      <family val="1"/>
    </font>
    <font>
      <vertAlign val="superscript"/>
      <sz val="12"/>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4">
    <xf numFmtId="0" fontId="0" fillId="0" borderId="0"/>
    <xf numFmtId="43" fontId="3" fillId="0" borderId="0" applyFont="0" applyFill="0" applyBorder="0" applyAlignment="0" applyProtection="0"/>
    <xf numFmtId="0" fontId="3" fillId="0" borderId="0"/>
    <xf numFmtId="43" fontId="3" fillId="0" borderId="0" applyFont="0" applyFill="0" applyBorder="0" applyAlignment="0" applyProtection="0"/>
  </cellStyleXfs>
  <cellXfs count="535">
    <xf numFmtId="0" fontId="0" fillId="0" borderId="0" xfId="0"/>
    <xf numFmtId="0" fontId="0" fillId="0" borderId="0" xfId="0" applyAlignment="1">
      <alignment vertical="center"/>
    </xf>
    <xf numFmtId="2" fontId="1" fillId="5" borderId="27" xfId="0" applyNumberFormat="1" applyFont="1" applyFill="1" applyBorder="1" applyAlignment="1">
      <alignment horizontal="center" vertical="center" wrapText="1"/>
    </xf>
    <xf numFmtId="2" fontId="1" fillId="5" borderId="18" xfId="0" applyNumberFormat="1"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7" xfId="0" applyFont="1" applyFill="1" applyBorder="1" applyAlignment="1">
      <alignment horizontal="center" vertical="center" wrapText="1"/>
    </xf>
    <xf numFmtId="2" fontId="1" fillId="5" borderId="30" xfId="0" applyNumberFormat="1" applyFont="1" applyFill="1" applyBorder="1" applyAlignment="1">
      <alignment horizontal="center" vertical="center" wrapText="1"/>
    </xf>
    <xf numFmtId="2" fontId="1" fillId="5" borderId="15" xfId="0" applyNumberFormat="1" applyFont="1" applyFill="1" applyBorder="1" applyAlignment="1">
      <alignment horizontal="center" vertical="center" wrapText="1"/>
    </xf>
    <xf numFmtId="0" fontId="1" fillId="5" borderId="15" xfId="0" applyFont="1" applyFill="1" applyBorder="1" applyAlignment="1">
      <alignment horizontal="left" vertical="center" wrapText="1"/>
    </xf>
    <xf numFmtId="0" fontId="2" fillId="5" borderId="9" xfId="0" applyFont="1" applyFill="1" applyBorder="1" applyAlignment="1">
      <alignment horizontal="center" vertical="center" wrapText="1"/>
    </xf>
    <xf numFmtId="2" fontId="2" fillId="5" borderId="28" xfId="0" applyNumberFormat="1" applyFont="1" applyFill="1" applyBorder="1" applyAlignment="1">
      <alignment horizontal="center" vertical="center" wrapText="1"/>
    </xf>
    <xf numFmtId="2" fontId="2" fillId="5" borderId="3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6" fillId="0" borderId="0" xfId="0" applyFont="1"/>
    <xf numFmtId="0" fontId="1" fillId="0" borderId="0" xfId="0" applyFont="1"/>
    <xf numFmtId="0" fontId="1" fillId="0" borderId="0" xfId="0" applyFont="1" applyAlignment="1">
      <alignment horizontal="left" wrapText="1"/>
    </xf>
    <xf numFmtId="0" fontId="1" fillId="0" borderId="6" xfId="0" applyFont="1" applyBorder="1" applyAlignment="1">
      <alignment horizontal="center" vertical="center" wrapText="1"/>
    </xf>
    <xf numFmtId="0" fontId="1" fillId="0" borderId="2" xfId="0" applyFont="1" applyBorder="1" applyAlignment="1">
      <alignment horizontal="left" vertical="center" wrapText="1"/>
    </xf>
    <xf numFmtId="4" fontId="1" fillId="0" borderId="5" xfId="0" applyNumberFormat="1" applyFont="1" applyBorder="1" applyAlignment="1">
      <alignment horizontal="center" vertical="center" wrapText="1"/>
    </xf>
    <xf numFmtId="4" fontId="2" fillId="2" borderId="2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 fontId="2" fillId="2" borderId="2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4" fontId="2" fillId="0" borderId="21"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4" fontId="1" fillId="0" borderId="15" xfId="0" applyNumberFormat="1" applyFont="1" applyBorder="1" applyAlignment="1">
      <alignment horizontal="center" vertical="center" wrapText="1"/>
    </xf>
    <xf numFmtId="2" fontId="1" fillId="0" borderId="2" xfId="0" applyNumberFormat="1" applyFont="1" applyBorder="1" applyAlignment="1">
      <alignment horizontal="center" vertical="center"/>
    </xf>
    <xf numFmtId="2" fontId="1" fillId="0" borderId="11" xfId="0" applyNumberFormat="1" applyFont="1" applyBorder="1" applyAlignment="1">
      <alignment horizontal="center" vertical="center"/>
    </xf>
    <xf numFmtId="1" fontId="7" fillId="0" borderId="13" xfId="0" applyNumberFormat="1" applyFont="1" applyBorder="1" applyAlignment="1">
      <alignment horizontal="center" vertical="center"/>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1" fillId="0" borderId="14" xfId="0" applyFont="1" applyBorder="1" applyAlignment="1">
      <alignment horizontal="center" vertical="center"/>
    </xf>
    <xf numFmtId="1" fontId="7" fillId="0" borderId="1" xfId="0" applyNumberFormat="1" applyFont="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16" fontId="8" fillId="0" borderId="2" xfId="0" applyNumberFormat="1" applyFont="1" applyFill="1" applyBorder="1" applyAlignment="1">
      <alignment horizontal="left" vertical="center" wrapText="1"/>
    </xf>
    <xf numFmtId="49" fontId="7" fillId="0" borderId="1" xfId="0" applyNumberFormat="1" applyFont="1" applyBorder="1" applyAlignment="1">
      <alignment horizontal="center" vertical="center"/>
    </xf>
    <xf numFmtId="0" fontId="7" fillId="0" borderId="2" xfId="0" applyFont="1" applyFill="1" applyBorder="1" applyAlignment="1">
      <alignment vertical="top" wrapText="1"/>
    </xf>
    <xf numFmtId="0" fontId="8" fillId="0" borderId="2" xfId="0" applyFont="1" applyFill="1" applyBorder="1" applyAlignment="1">
      <alignment vertical="center" wrapText="1"/>
    </xf>
    <xf numFmtId="2" fontId="1" fillId="0" borderId="2" xfId="0" applyNumberFormat="1" applyFont="1" applyFill="1" applyBorder="1" applyAlignment="1">
      <alignment horizontal="center" vertical="center"/>
    </xf>
    <xf numFmtId="16" fontId="8" fillId="0" borderId="2" xfId="0" applyNumberFormat="1" applyFont="1" applyFill="1" applyBorder="1" applyAlignment="1">
      <alignment vertical="center" wrapText="1"/>
    </xf>
    <xf numFmtId="16" fontId="7" fillId="0" borderId="2" xfId="0" applyNumberFormat="1" applyFont="1" applyFill="1" applyBorder="1" applyAlignment="1">
      <alignment vertical="top" wrapText="1"/>
    </xf>
    <xf numFmtId="16" fontId="8" fillId="0" borderId="2" xfId="0" applyNumberFormat="1" applyFont="1" applyFill="1" applyBorder="1" applyAlignment="1">
      <alignment vertical="top" wrapText="1"/>
    </xf>
    <xf numFmtId="0" fontId="8" fillId="0" borderId="2" xfId="0" applyFont="1" applyFill="1" applyBorder="1" applyAlignment="1">
      <alignment horizontal="center" vertical="center" wrapText="1"/>
    </xf>
    <xf numFmtId="0" fontId="10" fillId="0" borderId="0" xfId="0" applyFont="1"/>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left" wrapText="1"/>
    </xf>
    <xf numFmtId="0" fontId="4" fillId="0" borderId="0" xfId="0" applyFont="1" applyFill="1" applyAlignment="1">
      <alignment vertical="center"/>
    </xf>
    <xf numFmtId="0" fontId="0" fillId="0" borderId="0" xfId="0" applyFill="1"/>
    <xf numFmtId="0" fontId="4" fillId="0" borderId="0" xfId="0" applyFont="1" applyFill="1"/>
    <xf numFmtId="4" fontId="2" fillId="0" borderId="22" xfId="0" applyNumberFormat="1" applyFont="1" applyFill="1" applyBorder="1" applyAlignment="1">
      <alignment horizontal="center" vertical="center" wrapText="1"/>
    </xf>
    <xf numFmtId="2" fontId="1" fillId="0" borderId="2" xfId="2" applyNumberFormat="1" applyFont="1" applyFill="1" applyBorder="1" applyAlignment="1">
      <alignment horizontal="center" vertical="center" wrapText="1"/>
    </xf>
    <xf numFmtId="4" fontId="1" fillId="0" borderId="2" xfId="2" applyNumberFormat="1" applyFont="1" applyFill="1" applyBorder="1" applyAlignment="1">
      <alignment horizontal="center" wrapText="1"/>
    </xf>
    <xf numFmtId="4" fontId="1" fillId="0" borderId="2" xfId="0" applyNumberFormat="1" applyFont="1" applyFill="1" applyBorder="1" applyAlignment="1">
      <alignment horizontal="center"/>
    </xf>
    <xf numFmtId="4" fontId="2" fillId="0" borderId="2" xfId="2" applyNumberFormat="1" applyFont="1" applyFill="1" applyBorder="1" applyAlignment="1">
      <alignment horizontal="center" vertical="center" wrapText="1"/>
    </xf>
    <xf numFmtId="0" fontId="1" fillId="0" borderId="2" xfId="2" applyFont="1" applyFill="1" applyBorder="1" applyAlignment="1">
      <alignment horizontal="left" vertical="center" wrapText="1"/>
    </xf>
    <xf numFmtId="0" fontId="2" fillId="0" borderId="2" xfId="2" applyFont="1" applyFill="1" applyBorder="1" applyAlignment="1">
      <alignment vertical="center" wrapText="1"/>
    </xf>
    <xf numFmtId="0" fontId="1" fillId="0" borderId="2" xfId="2" applyFont="1" applyFill="1" applyBorder="1" applyAlignment="1">
      <alignment vertical="center" wrapText="1"/>
    </xf>
    <xf numFmtId="49" fontId="1" fillId="0" borderId="2" xfId="2" applyNumberFormat="1" applyFont="1" applyFill="1" applyBorder="1" applyAlignment="1">
      <alignment vertical="center" wrapText="1"/>
    </xf>
    <xf numFmtId="16" fontId="1" fillId="0" borderId="2" xfId="2" applyNumberFormat="1" applyFont="1" applyFill="1" applyBorder="1" applyAlignment="1">
      <alignment vertical="center" wrapText="1"/>
    </xf>
    <xf numFmtId="4" fontId="1" fillId="0" borderId="2" xfId="2" applyNumberFormat="1" applyFont="1" applyFill="1" applyBorder="1" applyAlignment="1">
      <alignment horizontal="left" vertical="center" wrapText="1"/>
    </xf>
    <xf numFmtId="2" fontId="1" fillId="0" borderId="2" xfId="2" applyNumberFormat="1" applyFont="1" applyFill="1" applyBorder="1" applyAlignment="1">
      <alignment horizontal="center" vertical="center" wrapText="1" shrinkToFit="1"/>
    </xf>
    <xf numFmtId="2" fontId="2" fillId="0" borderId="2" xfId="2" applyNumberFormat="1" applyFont="1" applyFill="1" applyBorder="1" applyAlignment="1">
      <alignment horizontal="center" vertical="center" wrapText="1"/>
    </xf>
    <xf numFmtId="14" fontId="1" fillId="0" borderId="2" xfId="2" applyNumberFormat="1" applyFont="1" applyFill="1" applyBorder="1" applyAlignment="1">
      <alignment vertical="center" wrapText="1"/>
    </xf>
    <xf numFmtId="4" fontId="1" fillId="0" borderId="2" xfId="0" applyNumberFormat="1" applyFont="1" applyFill="1" applyBorder="1" applyAlignment="1">
      <alignment vertical="center" wrapText="1"/>
    </xf>
    <xf numFmtId="0" fontId="2" fillId="0" borderId="13" xfId="2" applyFont="1" applyFill="1" applyBorder="1" applyAlignment="1">
      <alignment horizontal="center" vertical="center" wrapText="1"/>
    </xf>
    <xf numFmtId="0" fontId="2" fillId="0" borderId="14" xfId="2" applyFont="1" applyFill="1" applyBorder="1" applyAlignment="1">
      <alignment vertical="center" wrapText="1"/>
    </xf>
    <xf numFmtId="0" fontId="1" fillId="0" borderId="14" xfId="2" applyFont="1" applyFill="1" applyBorder="1" applyAlignment="1">
      <alignment horizontal="center" vertical="center" wrapText="1"/>
    </xf>
    <xf numFmtId="4" fontId="1" fillId="0" borderId="14" xfId="2" applyNumberFormat="1" applyFont="1" applyFill="1" applyBorder="1" applyAlignment="1">
      <alignment horizontal="center" vertical="center" wrapText="1"/>
    </xf>
    <xf numFmtId="0" fontId="1" fillId="0" borderId="32" xfId="2" applyFont="1" applyFill="1" applyBorder="1" applyAlignment="1">
      <alignment horizontal="center" vertical="center" wrapText="1"/>
    </xf>
    <xf numFmtId="49" fontId="1" fillId="0" borderId="1" xfId="2" applyNumberFormat="1" applyFont="1" applyFill="1" applyBorder="1" applyAlignment="1">
      <alignment horizontal="center" vertical="center" wrapText="1"/>
    </xf>
    <xf numFmtId="2" fontId="1" fillId="0" borderId="21" xfId="2"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4" xfId="2" applyFont="1" applyFill="1" applyBorder="1" applyAlignment="1">
      <alignment horizontal="left" vertical="center" wrapText="1"/>
    </xf>
    <xf numFmtId="2" fontId="1" fillId="0" borderId="4" xfId="2" applyNumberFormat="1" applyFont="1" applyFill="1" applyBorder="1" applyAlignment="1">
      <alignment horizontal="center" vertical="center" wrapText="1"/>
    </xf>
    <xf numFmtId="4" fontId="1" fillId="0" borderId="4" xfId="2" applyNumberFormat="1" applyFont="1" applyFill="1" applyBorder="1" applyAlignment="1">
      <alignment horizontal="center" vertical="center" wrapText="1"/>
    </xf>
    <xf numFmtId="2" fontId="1" fillId="0" borderId="29" xfId="2"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xf numFmtId="0" fontId="12" fillId="0" borderId="19" xfId="0" applyFont="1" applyBorder="1" applyAlignment="1">
      <alignment horizontal="left" wrapText="1"/>
    </xf>
    <xf numFmtId="0" fontId="12" fillId="0" borderId="0" xfId="0" applyFont="1" applyAlignment="1">
      <alignment horizontal="left" wrapText="1"/>
    </xf>
    <xf numFmtId="0" fontId="0" fillId="0" borderId="0" xfId="0" applyFont="1"/>
    <xf numFmtId="0" fontId="1" fillId="0" borderId="2" xfId="0" applyFont="1" applyBorder="1" applyAlignment="1">
      <alignment horizontal="left" vertical="center"/>
    </xf>
    <xf numFmtId="0" fontId="2" fillId="0" borderId="2" xfId="0" applyFont="1" applyBorder="1" applyAlignment="1">
      <alignment horizontal="center" vertical="center"/>
    </xf>
    <xf numFmtId="49" fontId="7" fillId="0" borderId="12" xfId="0" applyNumberFormat="1" applyFont="1" applyBorder="1" applyAlignment="1">
      <alignment horizontal="center" vertical="center"/>
    </xf>
    <xf numFmtId="0" fontId="15" fillId="0" borderId="0" xfId="0" applyFont="1"/>
    <xf numFmtId="0" fontId="7" fillId="0" borderId="11" xfId="0" applyFont="1" applyFill="1" applyBorder="1" applyAlignment="1">
      <alignment vertical="center" wrapText="1"/>
    </xf>
    <xf numFmtId="0" fontId="7" fillId="0" borderId="5"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0" xfId="0" applyFont="1" applyAlignment="1">
      <alignment horizontal="left" vertical="center" wrapText="1"/>
    </xf>
    <xf numFmtId="49" fontId="2"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0" fontId="1"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4" fillId="0" borderId="0" xfId="0" applyFont="1" applyFill="1" applyAlignment="1">
      <alignment vertical="center" wrapText="1"/>
    </xf>
    <xf numFmtId="0" fontId="1" fillId="0" borderId="0" xfId="0" applyFont="1" applyAlignment="1">
      <alignment horizontal="center" vertical="center" wrapText="1"/>
    </xf>
    <xf numFmtId="0" fontId="7" fillId="0" borderId="2" xfId="0" applyFont="1" applyBorder="1" applyAlignment="1">
      <alignment horizontal="center"/>
    </xf>
    <xf numFmtId="16" fontId="8" fillId="0" borderId="2" xfId="0" applyNumberFormat="1" applyFont="1" applyFill="1" applyBorder="1" applyAlignment="1">
      <alignment horizontal="center" vertical="center" wrapText="1"/>
    </xf>
    <xf numFmtId="0" fontId="2" fillId="0" borderId="14" xfId="2" applyFont="1" applyFill="1" applyBorder="1" applyAlignment="1">
      <alignment horizontal="center" vertical="center" wrapText="1"/>
    </xf>
    <xf numFmtId="0" fontId="10" fillId="0" borderId="0" xfId="0" applyFont="1" applyBorder="1" applyAlignment="1">
      <alignment horizontal="center"/>
    </xf>
    <xf numFmtId="0" fontId="1" fillId="0" borderId="4" xfId="2" applyFont="1" applyFill="1" applyBorder="1" applyAlignment="1">
      <alignment horizontal="center" vertical="center" wrapText="1"/>
    </xf>
    <xf numFmtId="0" fontId="12" fillId="0" borderId="0" xfId="0" applyFont="1" applyAlignment="1">
      <alignment horizontal="center"/>
    </xf>
    <xf numFmtId="0" fontId="10" fillId="0" borderId="0" xfId="0" applyFont="1" applyAlignment="1">
      <alignment horizontal="center"/>
    </xf>
    <xf numFmtId="0" fontId="1" fillId="3" borderId="6" xfId="2" applyFont="1" applyFill="1" applyBorder="1" applyAlignment="1">
      <alignment horizontal="center" vertical="center"/>
    </xf>
    <xf numFmtId="0" fontId="1" fillId="3" borderId="1" xfId="2" applyFont="1" applyFill="1" applyBorder="1" applyAlignment="1">
      <alignment horizontal="center" vertical="center"/>
    </xf>
    <xf numFmtId="0" fontId="1" fillId="3" borderId="5" xfId="2" applyFont="1" applyFill="1" applyBorder="1" applyAlignment="1">
      <alignment horizontal="left" vertical="center" wrapText="1"/>
    </xf>
    <xf numFmtId="2" fontId="1" fillId="3" borderId="5" xfId="2" applyNumberFormat="1" applyFont="1" applyFill="1" applyBorder="1" applyAlignment="1">
      <alignment horizontal="center" vertical="center" wrapText="1"/>
    </xf>
    <xf numFmtId="4" fontId="1" fillId="3" borderId="5" xfId="3" applyNumberFormat="1" applyFont="1" applyFill="1" applyBorder="1" applyAlignment="1">
      <alignment horizontal="center" vertical="center"/>
    </xf>
    <xf numFmtId="4" fontId="1" fillId="3" borderId="5" xfId="2" applyNumberFormat="1" applyFont="1" applyFill="1" applyBorder="1" applyAlignment="1">
      <alignment horizontal="center" vertical="center" wrapText="1"/>
    </xf>
    <xf numFmtId="164" fontId="2" fillId="3" borderId="20" xfId="3" applyNumberFormat="1" applyFont="1" applyFill="1" applyBorder="1" applyAlignment="1">
      <alignment horizontal="center" vertical="center"/>
    </xf>
    <xf numFmtId="2" fontId="1" fillId="3" borderId="2" xfId="2" applyNumberFormat="1" applyFont="1" applyFill="1" applyBorder="1" applyAlignment="1">
      <alignment horizontal="left" vertical="center" wrapText="1"/>
    </xf>
    <xf numFmtId="2" fontId="1" fillId="3" borderId="2" xfId="2" applyNumberFormat="1" applyFont="1" applyFill="1" applyBorder="1" applyAlignment="1">
      <alignment horizontal="center" vertical="center" wrapText="1"/>
    </xf>
    <xf numFmtId="4" fontId="1" fillId="3" borderId="2" xfId="2" applyNumberFormat="1" applyFont="1" applyFill="1" applyBorder="1" applyAlignment="1">
      <alignment horizontal="center" vertical="center"/>
    </xf>
    <xf numFmtId="164" fontId="2" fillId="3" borderId="21" xfId="3" applyNumberFormat="1" applyFont="1" applyFill="1" applyBorder="1" applyAlignment="1">
      <alignment horizontal="center" vertical="center"/>
    </xf>
    <xf numFmtId="4" fontId="1" fillId="3" borderId="2" xfId="3" applyNumberFormat="1" applyFont="1" applyFill="1" applyBorder="1" applyAlignment="1">
      <alignment horizontal="center" vertical="center"/>
    </xf>
    <xf numFmtId="0" fontId="1" fillId="3" borderId="2" xfId="2" applyFont="1" applyFill="1" applyBorder="1" applyAlignment="1">
      <alignment horizontal="left" vertical="center" wrapText="1"/>
    </xf>
    <xf numFmtId="0" fontId="1" fillId="3" borderId="2" xfId="2" applyFont="1" applyFill="1" applyBorder="1" applyAlignment="1">
      <alignment vertical="center" wrapText="1"/>
    </xf>
    <xf numFmtId="0" fontId="1" fillId="3" borderId="11" xfId="2" applyFont="1" applyFill="1" applyBorder="1" applyAlignment="1">
      <alignment vertical="center" wrapText="1"/>
    </xf>
    <xf numFmtId="0" fontId="1" fillId="3" borderId="11" xfId="2" applyFont="1" applyFill="1" applyBorder="1" applyAlignment="1">
      <alignment horizontal="left" vertical="center" wrapText="1"/>
    </xf>
    <xf numFmtId="2" fontId="1" fillId="3" borderId="11" xfId="2" applyNumberFormat="1" applyFont="1" applyFill="1" applyBorder="1" applyAlignment="1">
      <alignment horizontal="center" vertical="center" wrapText="1"/>
    </xf>
    <xf numFmtId="4" fontId="1" fillId="3" borderId="11" xfId="2" applyNumberFormat="1" applyFont="1" applyFill="1" applyBorder="1" applyAlignment="1">
      <alignment horizontal="center" vertical="center"/>
    </xf>
    <xf numFmtId="4" fontId="1" fillId="3" borderId="15" xfId="2" applyNumberFormat="1" applyFont="1" applyFill="1" applyBorder="1" applyAlignment="1">
      <alignment horizontal="center" vertical="center" wrapText="1"/>
    </xf>
    <xf numFmtId="164" fontId="2" fillId="3" borderId="22" xfId="3" applyNumberFormat="1" applyFont="1" applyFill="1" applyBorder="1" applyAlignment="1">
      <alignment horizontal="center" vertical="center"/>
    </xf>
    <xf numFmtId="0" fontId="1" fillId="0" borderId="2" xfId="0" applyFont="1" applyFill="1" applyBorder="1" applyAlignment="1">
      <alignment horizontal="left" vertical="center" wrapText="1"/>
    </xf>
    <xf numFmtId="4" fontId="1" fillId="0" borderId="5" xfId="0" applyNumberFormat="1" applyFont="1" applyFill="1" applyBorder="1" applyAlignment="1">
      <alignment horizontal="center" vertical="center" wrapText="1"/>
    </xf>
    <xf numFmtId="4" fontId="2" fillId="0" borderId="20"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4" fontId="1" fillId="0" borderId="5" xfId="3" applyNumberFormat="1" applyFont="1" applyFill="1" applyBorder="1" applyAlignment="1">
      <alignment horizontal="center" vertical="center"/>
    </xf>
    <xf numFmtId="2" fontId="1" fillId="0" borderId="2" xfId="0" applyNumberFormat="1" applyFont="1" applyFill="1" applyBorder="1" applyAlignment="1">
      <alignment horizontal="left" vertical="center" wrapText="1"/>
    </xf>
    <xf numFmtId="2" fontId="1" fillId="0" borderId="2" xfId="2" applyNumberFormat="1" applyFont="1" applyFill="1" applyBorder="1" applyAlignment="1">
      <alignment horizontal="left" vertical="center" wrapText="1"/>
    </xf>
    <xf numFmtId="4" fontId="1" fillId="0" borderId="2" xfId="2" applyNumberFormat="1" applyFont="1" applyFill="1" applyBorder="1" applyAlignment="1">
      <alignment horizontal="center" vertical="center"/>
    </xf>
    <xf numFmtId="164" fontId="2" fillId="0" borderId="21" xfId="3" applyNumberFormat="1" applyFont="1" applyFill="1" applyBorder="1" applyAlignment="1">
      <alignment horizontal="center" vertical="center"/>
    </xf>
    <xf numFmtId="0" fontId="1" fillId="0" borderId="2" xfId="2" applyFont="1" applyFill="1" applyBorder="1" applyAlignment="1">
      <alignment wrapText="1"/>
    </xf>
    <xf numFmtId="4" fontId="1" fillId="0" borderId="2" xfId="3" applyNumberFormat="1" applyFont="1" applyFill="1" applyBorder="1" applyAlignment="1">
      <alignment horizontal="center" vertical="center"/>
    </xf>
    <xf numFmtId="0" fontId="1" fillId="0" borderId="11" xfId="2" applyFont="1" applyFill="1" applyBorder="1" applyAlignment="1">
      <alignment vertical="center" wrapText="1"/>
    </xf>
    <xf numFmtId="0" fontId="1" fillId="0" borderId="11" xfId="2" applyFont="1" applyFill="1" applyBorder="1" applyAlignment="1">
      <alignment horizontal="left" vertical="center" wrapText="1"/>
    </xf>
    <xf numFmtId="2" fontId="1" fillId="0" borderId="11" xfId="2" applyNumberFormat="1" applyFont="1" applyFill="1" applyBorder="1" applyAlignment="1">
      <alignment horizontal="center" vertical="center" wrapText="1"/>
    </xf>
    <xf numFmtId="4" fontId="1" fillId="0" borderId="11" xfId="2" applyNumberFormat="1" applyFont="1" applyFill="1" applyBorder="1" applyAlignment="1">
      <alignment horizontal="center" vertical="center"/>
    </xf>
    <xf numFmtId="4" fontId="1" fillId="0" borderId="15" xfId="2" applyNumberFormat="1" applyFont="1" applyFill="1" applyBorder="1" applyAlignment="1">
      <alignment horizontal="center" vertical="center" wrapText="1"/>
    </xf>
    <xf numFmtId="164" fontId="2" fillId="0" borderId="22" xfId="3" applyNumberFormat="1" applyFont="1" applyFill="1" applyBorder="1" applyAlignment="1">
      <alignment horizontal="center" vertical="center"/>
    </xf>
    <xf numFmtId="0" fontId="1" fillId="0" borderId="15" xfId="0" applyFont="1" applyFill="1" applyBorder="1" applyAlignment="1">
      <alignment horizontal="left" vertical="center" wrapText="1"/>
    </xf>
    <xf numFmtId="2" fontId="1" fillId="3" borderId="5" xfId="2" applyNumberFormat="1" applyFont="1" applyFill="1" applyBorder="1" applyAlignment="1">
      <alignment horizontal="left" vertical="center" wrapText="1"/>
    </xf>
    <xf numFmtId="4" fontId="1" fillId="3" borderId="5" xfId="2" applyNumberFormat="1" applyFont="1" applyFill="1" applyBorder="1" applyAlignment="1">
      <alignment horizontal="center" vertical="center"/>
    </xf>
    <xf numFmtId="0" fontId="1" fillId="5" borderId="18"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vertical="center"/>
    </xf>
    <xf numFmtId="2" fontId="1" fillId="0" borderId="2" xfId="0" applyNumberFormat="1" applyFont="1" applyBorder="1" applyAlignment="1">
      <alignment horizontal="left" vertical="center" wrapText="1"/>
    </xf>
    <xf numFmtId="0" fontId="1" fillId="0" borderId="2" xfId="0" applyFont="1" applyBorder="1" applyAlignment="1">
      <alignment vertical="center" wrapText="1"/>
    </xf>
    <xf numFmtId="4" fontId="1" fillId="0" borderId="11" xfId="0" applyNumberFormat="1" applyFont="1" applyBorder="1" applyAlignment="1">
      <alignment horizontal="center" vertical="center" wrapText="1"/>
    </xf>
    <xf numFmtId="0" fontId="1" fillId="0" borderId="11" xfId="0" applyFont="1" applyFill="1" applyBorder="1" applyAlignment="1">
      <alignment vertical="center" wrapText="1"/>
    </xf>
    <xf numFmtId="0" fontId="1" fillId="0" borderId="2" xfId="0"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2" fontId="1" fillId="5" borderId="7" xfId="0" applyNumberFormat="1" applyFont="1" applyFill="1" applyBorder="1" applyAlignment="1">
      <alignment horizontal="center" vertical="center" wrapText="1"/>
    </xf>
    <xf numFmtId="2" fontId="1" fillId="5" borderId="8" xfId="0" applyNumberFormat="1" applyFont="1" applyFill="1" applyBorder="1" applyAlignment="1">
      <alignment horizontal="center" vertical="center" wrapText="1"/>
    </xf>
    <xf numFmtId="0" fontId="1" fillId="5" borderId="8" xfId="0" applyFont="1" applyFill="1" applyBorder="1" applyAlignment="1">
      <alignment horizontal="left" vertical="center" wrapText="1"/>
    </xf>
    <xf numFmtId="2" fontId="2" fillId="5" borderId="9" xfId="0" applyNumberFormat="1" applyFont="1" applyFill="1" applyBorder="1" applyAlignment="1">
      <alignment horizontal="center" vertical="center" wrapText="1"/>
    </xf>
    <xf numFmtId="0" fontId="1" fillId="0" borderId="2" xfId="0" applyFont="1" applyFill="1" applyBorder="1" applyAlignment="1">
      <alignment vertical="center"/>
    </xf>
    <xf numFmtId="0" fontId="1" fillId="0" borderId="5" xfId="0" applyFont="1" applyFill="1" applyBorder="1" applyAlignment="1">
      <alignment vertical="center" wrapText="1"/>
    </xf>
    <xf numFmtId="4" fontId="1" fillId="0" borderId="2" xfId="1" applyNumberFormat="1" applyFont="1" applyBorder="1" applyAlignment="1">
      <alignment horizontal="center" vertical="center" wrapText="1"/>
    </xf>
    <xf numFmtId="0" fontId="1" fillId="0" borderId="2" xfId="0" applyFont="1" applyFill="1" applyBorder="1" applyAlignment="1">
      <alignment vertical="center" wrapText="1"/>
    </xf>
    <xf numFmtId="4" fontId="1" fillId="0" borderId="2" xfId="1" applyNumberFormat="1" applyFont="1" applyFill="1" applyBorder="1" applyAlignment="1">
      <alignment horizontal="center" vertical="center" wrapText="1"/>
    </xf>
    <xf numFmtId="0" fontId="1" fillId="0" borderId="2" xfId="0" applyFont="1" applyFill="1" applyBorder="1" applyAlignment="1">
      <alignment vertical="top" wrapText="1"/>
    </xf>
    <xf numFmtId="0" fontId="1" fillId="0" borderId="6" xfId="0" applyNumberFormat="1" applyFont="1" applyFill="1" applyBorder="1" applyAlignment="1">
      <alignment horizontal="center" vertical="center" wrapText="1"/>
    </xf>
    <xf numFmtId="0" fontId="1" fillId="0" borderId="5" xfId="0" applyFont="1" applyBorder="1" applyAlignment="1">
      <alignment horizontal="left" vertical="top" wrapText="1"/>
    </xf>
    <xf numFmtId="2" fontId="1" fillId="0" borderId="5" xfId="0" applyNumberFormat="1" applyFont="1" applyBorder="1" applyAlignment="1">
      <alignment horizontal="center" vertical="center" wrapText="1"/>
    </xf>
    <xf numFmtId="2" fontId="2" fillId="0" borderId="2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Font="1" applyBorder="1" applyAlignment="1">
      <alignment horizontal="left" vertical="top" wrapText="1"/>
    </xf>
    <xf numFmtId="2" fontId="1" fillId="0" borderId="2" xfId="0" applyNumberFormat="1" applyFont="1" applyBorder="1" applyAlignment="1">
      <alignment horizontal="center" vertical="center" wrapText="1"/>
    </xf>
    <xf numFmtId="0" fontId="1" fillId="0" borderId="2" xfId="0" applyFont="1" applyFill="1" applyBorder="1" applyAlignment="1">
      <alignment horizontal="left" vertical="top" wrapText="1"/>
    </xf>
    <xf numFmtId="2" fontId="1" fillId="3" borderId="2" xfId="0" applyNumberFormat="1" applyFont="1" applyFill="1" applyBorder="1" applyAlignment="1">
      <alignment horizontal="left" vertical="center" wrapText="1"/>
    </xf>
    <xf numFmtId="2" fontId="1" fillId="3"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2" fontId="1" fillId="3" borderId="11" xfId="0" applyNumberFormat="1"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2" fontId="2" fillId="0" borderId="21" xfId="0"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2" fontId="1" fillId="0" borderId="11" xfId="0" applyNumberFormat="1" applyFont="1" applyFill="1" applyBorder="1" applyAlignment="1">
      <alignment horizontal="left" vertical="center" wrapText="1"/>
    </xf>
    <xf numFmtId="2" fontId="1" fillId="5" borderId="27" xfId="0" applyNumberFormat="1" applyFont="1" applyFill="1" applyBorder="1" applyAlignment="1">
      <alignment vertical="center" wrapText="1"/>
    </xf>
    <xf numFmtId="2" fontId="1" fillId="5" borderId="18" xfId="0" applyNumberFormat="1" applyFont="1" applyFill="1" applyBorder="1" applyAlignment="1">
      <alignment vertical="center" wrapText="1"/>
    </xf>
    <xf numFmtId="2" fontId="2" fillId="5" borderId="28" xfId="0" applyNumberFormat="1" applyFont="1" applyFill="1" applyBorder="1" applyAlignment="1">
      <alignment vertical="center" wrapText="1"/>
    </xf>
    <xf numFmtId="0" fontId="1" fillId="0" borderId="6" xfId="0" applyNumberFormat="1" applyFont="1" applyBorder="1" applyAlignment="1">
      <alignment horizontal="center" vertical="center" wrapText="1"/>
    </xf>
    <xf numFmtId="2" fontId="1" fillId="0" borderId="2" xfId="0" applyNumberFormat="1" applyFont="1" applyBorder="1" applyAlignment="1">
      <alignment vertical="center" wrapText="1"/>
    </xf>
    <xf numFmtId="0" fontId="1" fillId="0" borderId="1" xfId="0" applyNumberFormat="1" applyFont="1" applyBorder="1" applyAlignment="1">
      <alignment horizontal="center" vertical="center" wrapText="1"/>
    </xf>
    <xf numFmtId="2" fontId="1" fillId="3" borderId="2" xfId="0" applyNumberFormat="1" applyFont="1" applyFill="1" applyBorder="1" applyAlignment="1">
      <alignment vertical="center" wrapText="1"/>
    </xf>
    <xf numFmtId="2" fontId="1" fillId="0" borderId="2" xfId="0" applyNumberFormat="1" applyFont="1" applyFill="1" applyBorder="1" applyAlignment="1">
      <alignment vertical="center" wrapText="1"/>
    </xf>
    <xf numFmtId="0" fontId="1" fillId="0" borderId="2" xfId="0" applyFont="1" applyBorder="1"/>
    <xf numFmtId="0" fontId="1" fillId="0" borderId="2" xfId="0" applyFont="1" applyBorder="1" applyAlignment="1">
      <alignment horizontal="center"/>
    </xf>
    <xf numFmtId="0" fontId="1" fillId="0" borderId="2" xfId="0" applyFont="1" applyBorder="1" applyAlignment="1">
      <alignment wrapText="1"/>
    </xf>
    <xf numFmtId="2" fontId="1" fillId="3" borderId="5" xfId="0" applyNumberFormat="1" applyFont="1" applyFill="1" applyBorder="1" applyAlignment="1">
      <alignment horizontal="center" vertical="center" wrapText="1"/>
    </xf>
    <xf numFmtId="2" fontId="1" fillId="0" borderId="11" xfId="0" applyNumberFormat="1" applyFont="1" applyBorder="1" applyAlignment="1">
      <alignment horizontal="center" vertical="center" wrapText="1"/>
    </xf>
    <xf numFmtId="2" fontId="1" fillId="5" borderId="30" xfId="0" applyNumberFormat="1" applyFont="1" applyFill="1" applyBorder="1" applyAlignment="1">
      <alignment vertical="center" wrapText="1"/>
    </xf>
    <xf numFmtId="2" fontId="1" fillId="5" borderId="15" xfId="0" applyNumberFormat="1" applyFont="1" applyFill="1" applyBorder="1" applyAlignment="1">
      <alignment vertical="center" wrapText="1"/>
    </xf>
    <xf numFmtId="2" fontId="2" fillId="5" borderId="31" xfId="0" applyNumberFormat="1" applyFont="1" applyFill="1" applyBorder="1" applyAlignment="1">
      <alignment vertical="center" wrapText="1"/>
    </xf>
    <xf numFmtId="0" fontId="1" fillId="0" borderId="13" xfId="0" applyNumberFormat="1" applyFont="1" applyBorder="1" applyAlignment="1">
      <alignment horizontal="center" vertical="center" wrapText="1"/>
    </xf>
    <xf numFmtId="2" fontId="1" fillId="0" borderId="14" xfId="0" applyNumberFormat="1" applyFont="1" applyBorder="1" applyAlignment="1">
      <alignment vertical="center" wrapText="1"/>
    </xf>
    <xf numFmtId="2" fontId="1" fillId="0" borderId="14" xfId="0" applyNumberFormat="1" applyFont="1" applyBorder="1" applyAlignment="1">
      <alignment horizontal="left" vertical="top" wrapText="1"/>
    </xf>
    <xf numFmtId="2" fontId="1" fillId="0" borderId="14" xfId="0" applyNumberFormat="1" applyFont="1" applyBorder="1" applyAlignment="1">
      <alignment horizontal="center" vertical="center" wrapText="1"/>
    </xf>
    <xf numFmtId="4" fontId="1" fillId="0" borderId="14" xfId="0" applyNumberFormat="1" applyFont="1" applyBorder="1" applyAlignment="1">
      <alignment horizontal="center" vertical="center" wrapText="1"/>
    </xf>
    <xf numFmtId="2" fontId="2" fillId="0" borderId="32" xfId="0" applyNumberFormat="1" applyFont="1" applyBorder="1" applyAlignment="1">
      <alignment horizontal="center" vertical="center" wrapText="1"/>
    </xf>
    <xf numFmtId="0" fontId="1" fillId="0" borderId="2" xfId="0" applyFont="1" applyBorder="1" applyAlignment="1">
      <alignment horizontal="left" wrapText="1"/>
    </xf>
    <xf numFmtId="2" fontId="1" fillId="2" borderId="2"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2" fontId="1" fillId="0" borderId="14" xfId="0" applyNumberFormat="1" applyFont="1" applyBorder="1" applyAlignment="1">
      <alignment horizontal="left" vertical="center" wrapText="1"/>
    </xf>
    <xf numFmtId="2" fontId="1" fillId="0" borderId="5" xfId="0" applyNumberFormat="1" applyFont="1" applyBorder="1" applyAlignment="1">
      <alignment horizontal="left" vertical="center" wrapText="1"/>
    </xf>
    <xf numFmtId="0" fontId="17" fillId="0" borderId="2" xfId="0" applyFont="1" applyBorder="1" applyAlignment="1">
      <alignment horizontal="left" wrapText="1"/>
    </xf>
    <xf numFmtId="2" fontId="1" fillId="2" borderId="11" xfId="0" applyNumberFormat="1" applyFont="1" applyFill="1" applyBorder="1" applyAlignment="1">
      <alignment horizontal="center" vertical="center" wrapText="1"/>
    </xf>
    <xf numFmtId="0" fontId="1" fillId="0" borderId="1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2" fontId="1" fillId="0" borderId="5" xfId="0" applyNumberFormat="1" applyFont="1" applyBorder="1" applyAlignment="1">
      <alignment horizontal="left" vertical="top" wrapText="1"/>
    </xf>
    <xf numFmtId="2" fontId="1" fillId="2" borderId="15" xfId="0" applyNumberFormat="1" applyFont="1" applyFill="1" applyBorder="1" applyAlignment="1">
      <alignment horizontal="center" vertical="center" wrapText="1"/>
    </xf>
    <xf numFmtId="2" fontId="1" fillId="2" borderId="5" xfId="0" applyNumberFormat="1" applyFont="1" applyFill="1" applyBorder="1" applyAlignment="1">
      <alignment horizontal="center" vertical="center" wrapText="1"/>
    </xf>
    <xf numFmtId="43" fontId="2" fillId="0" borderId="20" xfId="1" applyFont="1" applyBorder="1" applyAlignment="1">
      <alignment horizontal="center" vertical="center"/>
    </xf>
    <xf numFmtId="49" fontId="1" fillId="0" borderId="1" xfId="0" applyNumberFormat="1" applyFont="1" applyBorder="1" applyAlignment="1">
      <alignment horizontal="center" vertical="center" wrapText="1"/>
    </xf>
    <xf numFmtId="43" fontId="2" fillId="0" borderId="21" xfId="1" applyFont="1" applyBorder="1" applyAlignment="1">
      <alignment horizontal="center" vertical="center"/>
    </xf>
    <xf numFmtId="49" fontId="1" fillId="0" borderId="1" xfId="0" applyNumberFormat="1" applyFont="1" applyBorder="1" applyAlignment="1">
      <alignment horizontal="center" vertical="top" wrapText="1"/>
    </xf>
    <xf numFmtId="164" fontId="1" fillId="2" borderId="2" xfId="1" applyNumberFormat="1" applyFont="1" applyFill="1" applyBorder="1" applyAlignment="1">
      <alignment horizontal="center" vertical="center" wrapText="1"/>
    </xf>
    <xf numFmtId="164" fontId="1" fillId="2" borderId="35" xfId="1" applyNumberFormat="1" applyFont="1" applyFill="1" applyBorder="1" applyAlignment="1">
      <alignment horizontal="center" vertical="center" wrapText="1"/>
    </xf>
    <xf numFmtId="164" fontId="1" fillId="0" borderId="3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2" fontId="1" fillId="3" borderId="11" xfId="2" applyNumberFormat="1" applyFont="1" applyFill="1" applyBorder="1" applyAlignment="1">
      <alignment horizontal="left" vertical="center" wrapText="1"/>
    </xf>
    <xf numFmtId="0" fontId="1" fillId="3" borderId="11" xfId="2" applyFont="1" applyFill="1" applyBorder="1"/>
    <xf numFmtId="0" fontId="1" fillId="3" borderId="11" xfId="2" applyFont="1" applyFill="1" applyBorder="1" applyAlignment="1">
      <alignment horizontal="center" vertical="center"/>
    </xf>
    <xf numFmtId="4" fontId="1" fillId="3" borderId="11" xfId="2" applyNumberFormat="1" applyFont="1" applyFill="1" applyBorder="1" applyAlignment="1">
      <alignment horizontal="center" vertical="center" wrapText="1"/>
    </xf>
    <xf numFmtId="0" fontId="1" fillId="3" borderId="5" xfId="2" applyFont="1" applyFill="1" applyBorder="1" applyAlignment="1">
      <alignment vertical="center" wrapText="1"/>
    </xf>
    <xf numFmtId="0" fontId="1" fillId="3" borderId="12" xfId="2" applyFont="1" applyFill="1" applyBorder="1" applyAlignment="1">
      <alignment horizontal="center" vertical="center"/>
    </xf>
    <xf numFmtId="0" fontId="1" fillId="3" borderId="37" xfId="2" applyFont="1" applyFill="1" applyBorder="1"/>
    <xf numFmtId="2" fontId="1" fillId="3" borderId="19" xfId="2" applyNumberFormat="1" applyFont="1" applyFill="1" applyBorder="1" applyAlignment="1">
      <alignment horizontal="center"/>
    </xf>
    <xf numFmtId="0" fontId="1" fillId="3" borderId="2" xfId="2" applyFont="1" applyFill="1" applyBorder="1" applyAlignment="1">
      <alignment wrapText="1"/>
    </xf>
    <xf numFmtId="0" fontId="1" fillId="3" borderId="2" xfId="2" applyFont="1" applyFill="1" applyBorder="1" applyAlignment="1">
      <alignment horizontal="left" vertical="center"/>
    </xf>
    <xf numFmtId="4" fontId="1" fillId="3" borderId="2" xfId="2" applyNumberFormat="1" applyFont="1" applyFill="1" applyBorder="1" applyAlignment="1">
      <alignment horizontal="center" vertical="center" wrapText="1"/>
    </xf>
    <xf numFmtId="0" fontId="1" fillId="3" borderId="5" xfId="2" applyFont="1" applyFill="1" applyBorder="1" applyAlignment="1">
      <alignment horizontal="left" wrapText="1"/>
    </xf>
    <xf numFmtId="2" fontId="1" fillId="3" borderId="35" xfId="2" applyNumberFormat="1" applyFont="1" applyFill="1" applyBorder="1" applyAlignment="1">
      <alignment horizontal="center" vertical="center"/>
    </xf>
    <xf numFmtId="2" fontId="1" fillId="0" borderId="15" xfId="0" applyNumberFormat="1" applyFont="1" applyBorder="1" applyAlignment="1">
      <alignment horizontal="center" vertical="center" wrapText="1"/>
    </xf>
    <xf numFmtId="0" fontId="1" fillId="0" borderId="1" xfId="0" applyFont="1" applyBorder="1" applyAlignment="1">
      <alignment horizontal="center"/>
    </xf>
    <xf numFmtId="0" fontId="1" fillId="0" borderId="2" xfId="0" applyFont="1" applyFill="1" applyBorder="1" applyAlignment="1">
      <alignment wrapText="1"/>
    </xf>
    <xf numFmtId="0" fontId="1" fillId="0" borderId="12" xfId="0" applyFont="1" applyBorder="1" applyAlignment="1">
      <alignment horizontal="center"/>
    </xf>
    <xf numFmtId="0" fontId="1" fillId="0" borderId="11" xfId="0" applyFont="1" applyFill="1" applyBorder="1" applyAlignment="1">
      <alignment wrapText="1"/>
    </xf>
    <xf numFmtId="0" fontId="1" fillId="0" borderId="15" xfId="0" applyFont="1" applyBorder="1" applyAlignment="1">
      <alignment horizontal="left" wrapText="1"/>
    </xf>
    <xf numFmtId="0" fontId="1" fillId="0" borderId="11" xfId="0" applyFont="1" applyBorder="1" applyAlignment="1">
      <alignment horizontal="center" vertical="center"/>
    </xf>
    <xf numFmtId="0" fontId="1" fillId="0" borderId="6" xfId="0" applyFont="1" applyBorder="1" applyAlignment="1">
      <alignment horizontal="center" vertical="center"/>
    </xf>
    <xf numFmtId="43" fontId="1" fillId="0" borderId="5" xfId="1" applyFont="1" applyBorder="1" applyAlignment="1">
      <alignment horizontal="center" vertical="center"/>
    </xf>
    <xf numFmtId="0" fontId="1" fillId="0" borderId="1" xfId="0" applyFont="1" applyBorder="1" applyAlignment="1">
      <alignment horizontal="center" vertical="center"/>
    </xf>
    <xf numFmtId="43" fontId="1" fillId="0" borderId="2" xfId="1" applyFont="1" applyBorder="1" applyAlignment="1">
      <alignment horizontal="center" vertical="center"/>
    </xf>
    <xf numFmtId="0" fontId="1" fillId="0" borderId="2" xfId="0" applyFont="1" applyFill="1" applyBorder="1" applyAlignment="1">
      <alignment horizontal="left" wrapText="1"/>
    </xf>
    <xf numFmtId="43" fontId="1" fillId="0" borderId="2" xfId="1" applyFont="1" applyFill="1" applyBorder="1" applyAlignment="1">
      <alignment horizontal="center" vertical="center"/>
    </xf>
    <xf numFmtId="0" fontId="1" fillId="0"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0" fontId="1" fillId="0" borderId="5"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 xfId="0" applyFont="1" applyBorder="1" applyAlignment="1">
      <alignment vertical="top" wrapText="1"/>
    </xf>
    <xf numFmtId="0" fontId="1" fillId="0" borderId="17" xfId="0" applyFont="1" applyBorder="1" applyAlignment="1">
      <alignment horizontal="center" vertical="center" wrapText="1"/>
    </xf>
    <xf numFmtId="2" fontId="1" fillId="0" borderId="0"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vertical="center" wrapText="1"/>
    </xf>
    <xf numFmtId="0" fontId="1" fillId="0" borderId="14" xfId="0" applyFont="1" applyBorder="1" applyAlignment="1">
      <alignment horizontal="left" vertical="center" wrapText="1"/>
    </xf>
    <xf numFmtId="2" fontId="1" fillId="0" borderId="10" xfId="0" applyNumberFormat="1" applyFont="1" applyBorder="1" applyAlignment="1">
      <alignment horizontal="center" vertical="center" wrapText="1"/>
    </xf>
    <xf numFmtId="0" fontId="1" fillId="0" borderId="2" xfId="0" applyFont="1" applyBorder="1" applyAlignment="1">
      <alignment horizontal="left"/>
    </xf>
    <xf numFmtId="0" fontId="1" fillId="0" borderId="15" xfId="0" applyFont="1" applyBorder="1" applyAlignment="1">
      <alignment horizontal="left" vertical="center" wrapText="1"/>
    </xf>
    <xf numFmtId="0" fontId="1" fillId="0" borderId="15" xfId="0" applyFont="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0" borderId="5" xfId="0" applyFont="1" applyBorder="1" applyAlignment="1">
      <alignment horizontal="left"/>
    </xf>
    <xf numFmtId="0" fontId="1" fillId="0" borderId="5" xfId="0" applyFont="1" applyFill="1" applyBorder="1" applyAlignment="1">
      <alignment horizontal="center" vertical="center"/>
    </xf>
    <xf numFmtId="2" fontId="1" fillId="0" borderId="5" xfId="0" applyNumberFormat="1" applyFont="1" applyBorder="1" applyAlignment="1">
      <alignment horizontal="center" vertical="center"/>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11" xfId="0" applyFont="1" applyBorder="1" applyAlignment="1">
      <alignment horizontal="left" wrapText="1"/>
    </xf>
    <xf numFmtId="0" fontId="1" fillId="0" borderId="11" xfId="0" applyFont="1" applyFill="1" applyBorder="1" applyAlignment="1">
      <alignment horizontal="center" vertical="center"/>
    </xf>
    <xf numFmtId="2" fontId="1" fillId="0" borderId="22" xfId="0" applyNumberFormat="1" applyFont="1" applyBorder="1" applyAlignment="1">
      <alignment horizontal="center" vertical="center"/>
    </xf>
    <xf numFmtId="0" fontId="1" fillId="0" borderId="15" xfId="0" applyFont="1" applyFill="1" applyBorder="1" applyAlignment="1">
      <alignment horizontal="center" vertical="center"/>
    </xf>
    <xf numFmtId="2" fontId="1" fillId="0" borderId="15" xfId="0" applyNumberFormat="1" applyFont="1" applyBorder="1" applyAlignment="1">
      <alignment horizontal="center" vertical="center"/>
    </xf>
    <xf numFmtId="4" fontId="1" fillId="0" borderId="21" xfId="0" applyNumberFormat="1" applyFont="1" applyFill="1" applyBorder="1" applyAlignment="1">
      <alignment horizontal="center" vertical="center" wrapText="1"/>
    </xf>
    <xf numFmtId="0" fontId="12" fillId="0" borderId="0" xfId="0" applyFont="1" applyAlignment="1">
      <alignment horizontal="left"/>
    </xf>
    <xf numFmtId="0" fontId="4" fillId="0" borderId="0" xfId="0" applyFont="1" applyFill="1" applyBorder="1" applyAlignment="1">
      <alignment vertical="center" wrapText="1"/>
    </xf>
    <xf numFmtId="2" fontId="0" fillId="0" borderId="0" xfId="0" applyNumberFormat="1" applyFill="1"/>
    <xf numFmtId="0" fontId="0" fillId="0" borderId="0" xfId="0" applyFill="1" applyAlignment="1">
      <alignment vertical="center"/>
    </xf>
    <xf numFmtId="0" fontId="14" fillId="0" borderId="0" xfId="0" applyFont="1" applyFill="1" applyAlignment="1">
      <alignment vertical="center"/>
    </xf>
    <xf numFmtId="0" fontId="15" fillId="0" borderId="0" xfId="0" applyFont="1" applyFill="1"/>
    <xf numFmtId="43" fontId="4"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xf numFmtId="4" fontId="4" fillId="0" borderId="0" xfId="0" applyNumberFormat="1" applyFont="1" applyFill="1" applyAlignment="1">
      <alignment vertical="center"/>
    </xf>
    <xf numFmtId="0" fontId="0" fillId="0" borderId="0" xfId="0" applyFont="1" applyFill="1"/>
    <xf numFmtId="0" fontId="1" fillId="0" borderId="12" xfId="0" applyFont="1" applyFill="1" applyBorder="1" applyAlignment="1">
      <alignment horizontal="center" vertical="center"/>
    </xf>
    <xf numFmtId="0" fontId="1"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2" fontId="1" fillId="0" borderId="3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4" fillId="0" borderId="4" xfId="0" applyFont="1" applyBorder="1" applyAlignment="1">
      <alignment horizontal="center" vertical="center" wrapText="1"/>
    </xf>
    <xf numFmtId="2" fontId="1" fillId="0" borderId="29" xfId="0" applyNumberFormat="1" applyFont="1" applyBorder="1" applyAlignment="1">
      <alignment horizontal="center" vertical="center"/>
    </xf>
    <xf numFmtId="0" fontId="1"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4" fillId="0" borderId="2" xfId="0" applyFont="1" applyBorder="1" applyAlignment="1">
      <alignment vertical="center"/>
    </xf>
    <xf numFmtId="0" fontId="4" fillId="0" borderId="2" xfId="0" applyFont="1" applyFill="1" applyBorder="1" applyAlignment="1">
      <alignment vertical="center"/>
    </xf>
    <xf numFmtId="0" fontId="1" fillId="0" borderId="14" xfId="0" applyFont="1" applyBorder="1" applyAlignment="1">
      <alignment wrapText="1"/>
    </xf>
    <xf numFmtId="0" fontId="1" fillId="0" borderId="14" xfId="0" applyFont="1" applyBorder="1" applyAlignment="1">
      <alignment horizontal="center" vertical="center" wrapText="1"/>
    </xf>
    <xf numFmtId="4" fontId="1" fillId="0" borderId="2" xfId="0" applyNumberFormat="1" applyFont="1" applyBorder="1" applyAlignment="1">
      <alignment horizontal="center" vertical="center"/>
    </xf>
    <xf numFmtId="4" fontId="1" fillId="0" borderId="15" xfId="0" applyNumberFormat="1" applyFont="1" applyBorder="1" applyAlignment="1">
      <alignment horizontal="center" vertical="center"/>
    </xf>
    <xf numFmtId="0" fontId="1" fillId="0" borderId="44" xfId="0" applyFont="1" applyBorder="1" applyAlignment="1">
      <alignment horizontal="center" vertical="center"/>
    </xf>
    <xf numFmtId="4" fontId="2" fillId="0" borderId="2" xfId="0" applyNumberFormat="1" applyFont="1" applyFill="1" applyBorder="1" applyAlignment="1">
      <alignment horizontal="center" vertical="center" wrapText="1"/>
    </xf>
    <xf numFmtId="2" fontId="1" fillId="0" borderId="11" xfId="0" applyNumberFormat="1" applyFont="1" applyFill="1" applyBorder="1" applyAlignment="1">
      <alignment vertical="center" wrapText="1"/>
    </xf>
    <xf numFmtId="2" fontId="2" fillId="0" borderId="22" xfId="0" applyNumberFormat="1" applyFont="1" applyBorder="1" applyAlignment="1">
      <alignment horizontal="center" vertical="center" wrapText="1"/>
    </xf>
    <xf numFmtId="0" fontId="1" fillId="0" borderId="5" xfId="0" applyFont="1" applyBorder="1"/>
    <xf numFmtId="4" fontId="1" fillId="0" borderId="5" xfId="2" applyNumberFormat="1"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1" fillId="0" borderId="40" xfId="0" applyFont="1" applyBorder="1" applyAlignment="1">
      <alignment vertical="center"/>
    </xf>
    <xf numFmtId="0" fontId="1" fillId="3" borderId="5" xfId="0" applyFont="1" applyFill="1" applyBorder="1" applyAlignment="1">
      <alignment horizontal="left" vertical="top" wrapText="1"/>
    </xf>
    <xf numFmtId="4" fontId="1" fillId="3" borderId="18"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2" fontId="1" fillId="0" borderId="11" xfId="2" applyNumberFormat="1" applyFont="1" applyFill="1" applyBorder="1" applyAlignment="1">
      <alignment horizontal="left" vertical="center" wrapText="1"/>
    </xf>
    <xf numFmtId="0" fontId="20" fillId="0" borderId="0" xfId="0" applyFont="1" applyFill="1" applyAlignment="1">
      <alignment vertical="center"/>
    </xf>
    <xf numFmtId="0" fontId="20" fillId="0" borderId="0" xfId="0" applyFont="1" applyFill="1"/>
    <xf numFmtId="0" fontId="20" fillId="0" borderId="0" xfId="0" applyFont="1"/>
    <xf numFmtId="4" fontId="20" fillId="0" borderId="0" xfId="0" applyNumberFormat="1" applyFont="1" applyFill="1"/>
    <xf numFmtId="0" fontId="1" fillId="0" borderId="0" xfId="0" applyFont="1" applyFill="1" applyBorder="1" applyAlignment="1">
      <alignment vertical="center" wrapText="1"/>
    </xf>
    <xf numFmtId="2" fontId="1" fillId="0" borderId="15" xfId="0" applyNumberFormat="1" applyFont="1" applyFill="1" applyBorder="1" applyAlignment="1">
      <alignment horizontal="center" vertical="center" wrapText="1"/>
    </xf>
    <xf numFmtId="4" fontId="2" fillId="0" borderId="31" xfId="0"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Alignment="1">
      <alignment vertical="center"/>
    </xf>
    <xf numFmtId="0" fontId="10" fillId="0" borderId="0" xfId="0" applyFont="1" applyFill="1"/>
    <xf numFmtId="0" fontId="1" fillId="0" borderId="2" xfId="0" applyFont="1" applyFill="1" applyBorder="1" applyAlignment="1">
      <alignment horizontal="center"/>
    </xf>
    <xf numFmtId="0" fontId="1" fillId="0" borderId="11" xfId="0" applyNumberFormat="1" applyFont="1" applyBorder="1" applyAlignment="1">
      <alignment horizontal="center" vertical="center" wrapText="1"/>
    </xf>
    <xf numFmtId="2" fontId="1" fillId="0" borderId="11" xfId="0" applyNumberFormat="1" applyFont="1" applyBorder="1" applyAlignment="1">
      <alignment vertical="center" wrapText="1"/>
    </xf>
    <xf numFmtId="49" fontId="1" fillId="0" borderId="1" xfId="0" applyNumberFormat="1" applyFont="1" applyBorder="1" applyAlignment="1">
      <alignment horizontal="center" vertical="center"/>
    </xf>
    <xf numFmtId="0" fontId="4" fillId="0" borderId="2" xfId="0" applyFont="1" applyFill="1" applyBorder="1" applyAlignment="1">
      <alignment vertical="center" wrapText="1"/>
    </xf>
    <xf numFmtId="0" fontId="1" fillId="0" borderId="15" xfId="0" applyFont="1" applyFill="1" applyBorder="1" applyAlignment="1">
      <alignment vertical="center" wrapText="1"/>
    </xf>
    <xf numFmtId="2" fontId="1" fillId="0" borderId="5" xfId="0" applyNumberFormat="1" applyFont="1" applyFill="1" applyBorder="1" applyAlignment="1">
      <alignment horizontal="center" vertical="center"/>
    </xf>
    <xf numFmtId="2" fontId="1" fillId="0" borderId="20" xfId="0" applyNumberFormat="1" applyFont="1" applyFill="1" applyBorder="1" applyAlignment="1">
      <alignment horizontal="center" vertical="center"/>
    </xf>
    <xf numFmtId="2" fontId="0" fillId="0" borderId="0" xfId="0" applyNumberFormat="1" applyFill="1" applyAlignment="1">
      <alignment vertical="center"/>
    </xf>
    <xf numFmtId="0" fontId="4" fillId="0" borderId="2" xfId="0" applyFont="1" applyFill="1" applyBorder="1" applyAlignment="1">
      <alignment wrapText="1"/>
    </xf>
    <xf numFmtId="49" fontId="2" fillId="0" borderId="1" xfId="2" applyNumberFormat="1"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left" wrapText="1"/>
    </xf>
    <xf numFmtId="2" fontId="2" fillId="0" borderId="32" xfId="0" applyNumberFormat="1" applyFont="1" applyFill="1" applyBorder="1" applyAlignment="1">
      <alignment horizontal="center" vertical="center" wrapText="1"/>
    </xf>
    <xf numFmtId="49" fontId="21" fillId="0" borderId="2" xfId="0" applyNumberFormat="1" applyFont="1" applyFill="1" applyBorder="1" applyAlignment="1">
      <alignment vertical="top" wrapText="1"/>
    </xf>
    <xf numFmtId="0" fontId="21" fillId="0" borderId="2" xfId="0" applyFont="1" applyFill="1" applyBorder="1" applyAlignment="1">
      <alignment vertical="top" wrapText="1"/>
    </xf>
    <xf numFmtId="49" fontId="1" fillId="0" borderId="1" xfId="0" applyNumberFormat="1" applyFont="1" applyFill="1" applyBorder="1" applyAlignment="1">
      <alignment horizontal="center" vertical="center"/>
    </xf>
    <xf numFmtId="0" fontId="19" fillId="0" borderId="0" xfId="0" applyFont="1" applyFill="1"/>
    <xf numFmtId="0" fontId="21" fillId="0" borderId="2" xfId="0" applyFont="1" applyFill="1" applyBorder="1" applyAlignment="1">
      <alignment vertical="center" wrapText="1"/>
    </xf>
    <xf numFmtId="43" fontId="1" fillId="0" borderId="35" xfId="1" applyFont="1" applyFill="1" applyBorder="1" applyAlignment="1">
      <alignment horizontal="center" vertical="center"/>
    </xf>
    <xf numFmtId="43" fontId="1" fillId="0" borderId="5" xfId="1" applyFont="1" applyFill="1" applyBorder="1" applyAlignment="1">
      <alignment horizontal="center" vertical="center"/>
    </xf>
    <xf numFmtId="43" fontId="1" fillId="0" borderId="15" xfId="1" applyFont="1" applyBorder="1" applyAlignment="1">
      <alignment horizontal="center" vertical="center"/>
    </xf>
    <xf numFmtId="43" fontId="1" fillId="0" borderId="14" xfId="1"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2" fontId="4" fillId="0"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4" fontId="4" fillId="0" borderId="2"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0" fontId="21" fillId="0" borderId="11" xfId="0" applyFont="1" applyFill="1" applyBorder="1" applyAlignment="1">
      <alignment vertical="center" wrapText="1"/>
    </xf>
    <xf numFmtId="0" fontId="4" fillId="0" borderId="11" xfId="0" applyFont="1" applyFill="1" applyBorder="1" applyAlignment="1">
      <alignment vertical="center"/>
    </xf>
    <xf numFmtId="2" fontId="4" fillId="0" borderId="1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3" fontId="1" fillId="0" borderId="11" xfId="1" applyFont="1" applyFill="1" applyBorder="1" applyAlignment="1">
      <alignment horizontal="center" vertical="center"/>
    </xf>
    <xf numFmtId="43" fontId="1" fillId="0" borderId="0" xfId="1" applyFont="1" applyFill="1" applyBorder="1" applyAlignment="1">
      <alignment horizontal="center" vertical="center"/>
    </xf>
    <xf numFmtId="4" fontId="1" fillId="0" borderId="15"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wrapText="1"/>
    </xf>
    <xf numFmtId="2" fontId="1" fillId="0" borderId="11" xfId="0" applyNumberFormat="1" applyFont="1" applyBorder="1" applyAlignment="1">
      <alignment horizontal="left" vertical="center" wrapText="1"/>
    </xf>
    <xf numFmtId="43" fontId="22" fillId="0" borderId="0" xfId="1" applyFont="1" applyFill="1"/>
    <xf numFmtId="0" fontId="1" fillId="0" borderId="4" xfId="0"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0" fontId="1" fillId="5"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Border="1" applyAlignment="1">
      <alignment vertical="center"/>
    </xf>
    <xf numFmtId="0" fontId="26" fillId="0" borderId="2" xfId="0" applyFont="1" applyFill="1" applyBorder="1" applyAlignment="1">
      <alignment horizontal="center" vertical="center" wrapText="1"/>
    </xf>
    <xf numFmtId="165" fontId="27" fillId="0" borderId="2" xfId="0" applyNumberFormat="1" applyFont="1" applyFill="1" applyBorder="1" applyAlignment="1">
      <alignment horizontal="center" vertical="center" shrinkToFit="1"/>
    </xf>
    <xf numFmtId="2" fontId="27" fillId="0" borderId="2" xfId="0" applyNumberFormat="1" applyFont="1" applyFill="1" applyBorder="1" applyAlignment="1">
      <alignment horizontal="center" vertical="center" shrinkToFit="1"/>
    </xf>
    <xf numFmtId="0" fontId="26" fillId="0" borderId="2" xfId="0" applyFont="1" applyFill="1" applyBorder="1" applyAlignment="1">
      <alignment horizontal="left" vertical="center" wrapText="1"/>
    </xf>
    <xf numFmtId="1" fontId="27" fillId="0" borderId="2" xfId="0" applyNumberFormat="1" applyFont="1" applyFill="1" applyBorder="1" applyAlignment="1">
      <alignment horizontal="center" vertical="center" shrinkToFit="1"/>
    </xf>
    <xf numFmtId="4" fontId="27" fillId="0" borderId="2" xfId="0" applyNumberFormat="1" applyFont="1" applyFill="1" applyBorder="1" applyAlignment="1">
      <alignment horizontal="center" vertical="center" shrinkToFit="1"/>
    </xf>
    <xf numFmtId="0" fontId="2" fillId="0" borderId="2"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10" fillId="0" borderId="14" xfId="0" applyFont="1" applyBorder="1" applyAlignment="1">
      <alignment vertical="center"/>
    </xf>
    <xf numFmtId="0" fontId="11" fillId="0" borderId="32" xfId="0" applyFont="1" applyBorder="1" applyAlignment="1">
      <alignment vertical="center"/>
    </xf>
    <xf numFmtId="1" fontId="24" fillId="0" borderId="1" xfId="0" applyNumberFormat="1" applyFont="1" applyFill="1" applyBorder="1" applyAlignment="1">
      <alignment horizontal="center" vertical="center" shrinkToFit="1"/>
    </xf>
    <xf numFmtId="0" fontId="11" fillId="0" borderId="21" xfId="0" applyFont="1" applyBorder="1" applyAlignment="1">
      <alignment vertical="center"/>
    </xf>
    <xf numFmtId="165" fontId="27" fillId="0" borderId="1" xfId="0" applyNumberFormat="1" applyFont="1" applyFill="1" applyBorder="1" applyAlignment="1">
      <alignment horizontal="center" vertical="center" shrinkToFit="1"/>
    </xf>
    <xf numFmtId="2" fontId="27" fillId="0" borderId="1" xfId="0" applyNumberFormat="1" applyFont="1" applyFill="1" applyBorder="1" applyAlignment="1">
      <alignment horizontal="center" vertical="center" shrinkToFit="1"/>
    </xf>
    <xf numFmtId="165" fontId="24" fillId="0" borderId="1" xfId="0" applyNumberFormat="1" applyFont="1" applyFill="1" applyBorder="1" applyAlignment="1">
      <alignment horizontal="center" vertical="center" shrinkToFit="1"/>
    </xf>
    <xf numFmtId="166" fontId="27" fillId="0" borderId="1" xfId="0" applyNumberFormat="1" applyFont="1" applyFill="1" applyBorder="1" applyAlignment="1">
      <alignment horizontal="center" vertical="center" shrinkToFit="1"/>
    </xf>
    <xf numFmtId="1" fontId="27"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1" fontId="24" fillId="0" borderId="3" xfId="0" applyNumberFormat="1" applyFont="1" applyFill="1" applyBorder="1" applyAlignment="1">
      <alignment horizontal="center" vertical="center" shrinkToFit="1"/>
    </xf>
    <xf numFmtId="0" fontId="2" fillId="0" borderId="4" xfId="0" applyFont="1" applyFill="1" applyBorder="1" applyAlignment="1">
      <alignment horizontal="left" vertical="center" wrapText="1"/>
    </xf>
    <xf numFmtId="0" fontId="26" fillId="0" borderId="4" xfId="0" applyFont="1" applyFill="1" applyBorder="1" applyAlignment="1">
      <alignment horizontal="center" vertical="center" wrapText="1"/>
    </xf>
    <xf numFmtId="2" fontId="27" fillId="0" borderId="4" xfId="0" applyNumberFormat="1" applyFont="1" applyFill="1" applyBorder="1" applyAlignment="1">
      <alignment horizontal="center" vertical="center" shrinkToFit="1"/>
    </xf>
    <xf numFmtId="4" fontId="1" fillId="0" borderId="4" xfId="0" applyNumberFormat="1" applyFont="1" applyBorder="1" applyAlignment="1">
      <alignment horizontal="center" vertical="center" wrapText="1"/>
    </xf>
    <xf numFmtId="43" fontId="2" fillId="0" borderId="29" xfId="1" applyFont="1" applyBorder="1" applyAlignment="1">
      <alignment horizontal="center" vertical="center"/>
    </xf>
    <xf numFmtId="0" fontId="23" fillId="0" borderId="2" xfId="0" applyFont="1" applyFill="1" applyBorder="1" applyAlignment="1">
      <alignment horizontal="left" vertical="center" wrapText="1"/>
    </xf>
    <xf numFmtId="1" fontId="24" fillId="0" borderId="1" xfId="0" applyNumberFormat="1" applyFont="1" applyFill="1" applyBorder="1" applyAlignment="1">
      <alignment horizontal="center" vertical="center" shrinkToFit="1"/>
    </xf>
    <xf numFmtId="0" fontId="2" fillId="0" borderId="2" xfId="0" applyFont="1" applyFill="1" applyBorder="1" applyAlignment="1">
      <alignment horizontal="center" vertical="center" wrapText="1"/>
    </xf>
    <xf numFmtId="1" fontId="27" fillId="0" borderId="1" xfId="0" applyNumberFormat="1" applyFont="1" applyFill="1" applyBorder="1" applyAlignment="1">
      <alignment horizontal="center" vertical="center" shrinkToFit="1"/>
    </xf>
    <xf numFmtId="0" fontId="2"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 fontId="24" fillId="0" borderId="12" xfId="0" applyNumberFormat="1" applyFont="1" applyFill="1" applyBorder="1" applyAlignment="1">
      <alignment horizontal="center" vertical="center" shrinkToFit="1"/>
    </xf>
    <xf numFmtId="1" fontId="24" fillId="0" borderId="30" xfId="0" applyNumberFormat="1" applyFont="1" applyFill="1" applyBorder="1" applyAlignment="1">
      <alignment horizontal="center" vertical="center" shrinkToFit="1"/>
    </xf>
    <xf numFmtId="1" fontId="24" fillId="0" borderId="6" xfId="0" applyNumberFormat="1" applyFont="1" applyFill="1" applyBorder="1" applyAlignment="1">
      <alignment horizontal="center" vertical="center" shrinkToFit="1"/>
    </xf>
    <xf numFmtId="0" fontId="23"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2" fillId="0" borderId="14" xfId="0" applyFont="1" applyFill="1" applyBorder="1" applyAlignment="1">
      <alignment horizontal="center" vertical="center" wrapText="1"/>
    </xf>
    <xf numFmtId="0" fontId="1" fillId="0" borderId="33" xfId="0" applyFont="1" applyBorder="1"/>
    <xf numFmtId="0" fontId="1" fillId="0" borderId="34" xfId="0" applyFont="1" applyBorder="1"/>
    <xf numFmtId="0" fontId="2" fillId="5" borderId="24" xfId="2" applyFont="1" applyFill="1" applyBorder="1" applyAlignment="1">
      <alignment horizontal="center" vertical="center"/>
    </xf>
    <xf numFmtId="0" fontId="2" fillId="5" borderId="25" xfId="2" applyFont="1" applyFill="1" applyBorder="1" applyAlignment="1">
      <alignment horizontal="center" vertical="center"/>
    </xf>
    <xf numFmtId="0" fontId="2" fillId="5" borderId="26" xfId="2" applyFont="1" applyFill="1" applyBorder="1" applyAlignment="1">
      <alignment horizontal="center" vertical="center"/>
    </xf>
    <xf numFmtId="0" fontId="13" fillId="4" borderId="24" xfId="2" applyFont="1" applyFill="1" applyBorder="1" applyAlignment="1">
      <alignment horizontal="center" vertical="center"/>
    </xf>
    <xf numFmtId="0" fontId="13" fillId="4" borderId="25" xfId="2" applyFont="1" applyFill="1" applyBorder="1" applyAlignment="1">
      <alignment horizontal="center" vertical="center"/>
    </xf>
    <xf numFmtId="0" fontId="13" fillId="4" borderId="26" xfId="2"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24"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7" fillId="0" borderId="11" xfId="0" applyFont="1" applyFill="1" applyBorder="1" applyAlignment="1">
      <alignment vertical="center" wrapText="1"/>
    </xf>
    <xf numFmtId="0" fontId="9" fillId="0" borderId="15" xfId="0" applyFont="1" applyBorder="1" applyAlignment="1">
      <alignment vertical="center" wrapText="1"/>
    </xf>
    <xf numFmtId="0" fontId="9" fillId="0" borderId="5" xfId="0" applyFont="1" applyBorder="1" applyAlignment="1">
      <alignment vertical="center" wrapText="1"/>
    </xf>
    <xf numFmtId="0" fontId="7" fillId="0" borderId="15" xfId="0" applyFont="1" applyFill="1" applyBorder="1" applyAlignment="1">
      <alignment vertical="center" wrapText="1"/>
    </xf>
    <xf numFmtId="0" fontId="7" fillId="0" borderId="5" xfId="0" applyFont="1" applyFill="1" applyBorder="1" applyAlignment="1">
      <alignment vertical="center" wrapText="1"/>
    </xf>
    <xf numFmtId="2" fontId="1" fillId="0" borderId="33" xfId="0" applyNumberFormat="1" applyFont="1" applyBorder="1" applyAlignment="1">
      <alignment horizontal="left" vertical="top" wrapText="1"/>
    </xf>
    <xf numFmtId="2" fontId="1" fillId="0" borderId="35" xfId="0" applyNumberFormat="1" applyFont="1" applyBorder="1" applyAlignment="1">
      <alignment horizontal="left" vertical="top" wrapText="1"/>
    </xf>
    <xf numFmtId="2" fontId="1" fillId="0" borderId="36" xfId="0" applyNumberFormat="1" applyFont="1" applyBorder="1" applyAlignment="1">
      <alignment horizontal="left" vertical="top" wrapText="1"/>
    </xf>
    <xf numFmtId="2" fontId="1" fillId="0" borderId="33" xfId="0" applyNumberFormat="1" applyFont="1" applyBorder="1" applyAlignment="1">
      <alignment horizontal="left" vertical="center" wrapText="1"/>
    </xf>
    <xf numFmtId="2" fontId="1" fillId="0" borderId="35" xfId="0" applyNumberFormat="1" applyFont="1" applyBorder="1" applyAlignment="1">
      <alignment horizontal="left" vertical="center" wrapText="1"/>
    </xf>
    <xf numFmtId="2" fontId="1" fillId="0" borderId="36" xfId="0" applyNumberFormat="1" applyFont="1" applyBorder="1" applyAlignment="1">
      <alignment horizontal="left" vertical="center" wrapText="1"/>
    </xf>
    <xf numFmtId="0" fontId="12" fillId="0" borderId="0" xfId="0" applyFont="1" applyFill="1" applyBorder="1" applyAlignment="1">
      <alignment horizontal="left"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4" fontId="1" fillId="0" borderId="11" xfId="2" applyNumberFormat="1" applyFont="1" applyFill="1" applyBorder="1" applyAlignment="1">
      <alignment horizontal="center" vertical="center" wrapText="1"/>
    </xf>
    <xf numFmtId="4" fontId="1" fillId="0" borderId="5" xfId="2" applyNumberFormat="1" applyFont="1" applyFill="1" applyBorder="1" applyAlignment="1">
      <alignment horizontal="center" vertical="center" wrapText="1"/>
    </xf>
    <xf numFmtId="2" fontId="1" fillId="0" borderId="22" xfId="2" applyNumberFormat="1" applyFont="1" applyFill="1" applyBorder="1" applyAlignment="1">
      <alignment horizontal="center" vertical="center" wrapText="1"/>
    </xf>
    <xf numFmtId="2" fontId="1" fillId="0" borderId="20"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0" fontId="1" fillId="0" borderId="2" xfId="2"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2" fillId="0" borderId="2" xfId="2" applyFont="1" applyFill="1" applyBorder="1" applyAlignment="1">
      <alignment horizontal="left"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6"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43" xfId="0" applyFont="1" applyFill="1" applyBorder="1" applyAlignment="1">
      <alignment horizontal="center" vertical="center"/>
    </xf>
    <xf numFmtId="2" fontId="1" fillId="0" borderId="34" xfId="0" applyNumberFormat="1" applyFont="1" applyBorder="1" applyAlignment="1">
      <alignment horizontal="left" vertical="center" wrapText="1"/>
    </xf>
    <xf numFmtId="2" fontId="13" fillId="5" borderId="24" xfId="2" applyNumberFormat="1" applyFont="1" applyFill="1" applyBorder="1" applyAlignment="1">
      <alignment horizontal="center" vertical="center" wrapText="1"/>
    </xf>
    <xf numFmtId="2" fontId="13" fillId="5" borderId="25" xfId="2" applyNumberFormat="1" applyFont="1" applyFill="1" applyBorder="1" applyAlignment="1">
      <alignment horizontal="center" vertical="center" wrapText="1"/>
    </xf>
    <xf numFmtId="2" fontId="13" fillId="5" borderId="26" xfId="2" applyNumberFormat="1" applyFont="1" applyFill="1" applyBorder="1" applyAlignment="1">
      <alignment horizontal="center" vertical="center" wrapText="1"/>
    </xf>
    <xf numFmtId="0" fontId="5" fillId="6" borderId="7" xfId="2" applyFont="1" applyFill="1" applyBorder="1" applyAlignment="1">
      <alignment horizontal="center" vertical="center"/>
    </xf>
    <xf numFmtId="0" fontId="5" fillId="6" borderId="8" xfId="2" applyFont="1" applyFill="1" applyBorder="1" applyAlignment="1">
      <alignment horizontal="center" vertical="center"/>
    </xf>
    <xf numFmtId="0" fontId="5" fillId="6" borderId="9" xfId="2" applyFont="1" applyFill="1" applyBorder="1" applyAlignment="1">
      <alignment horizontal="center" vertical="center"/>
    </xf>
    <xf numFmtId="2" fontId="1" fillId="0" borderId="39" xfId="0" applyNumberFormat="1" applyFont="1" applyBorder="1" applyAlignment="1">
      <alignment horizontal="left" vertical="center" wrapText="1"/>
    </xf>
    <xf numFmtId="2" fontId="1" fillId="0" borderId="38" xfId="0" applyNumberFormat="1" applyFont="1" applyBorder="1" applyAlignment="1">
      <alignment horizontal="left" vertical="center" wrapText="1"/>
    </xf>
    <xf numFmtId="0" fontId="5" fillId="6" borderId="24" xfId="0" applyNumberFormat="1" applyFont="1" applyFill="1" applyBorder="1" applyAlignment="1">
      <alignment horizontal="center" vertical="center" wrapText="1"/>
    </xf>
    <xf numFmtId="0" fontId="5" fillId="6" borderId="25" xfId="0" applyNumberFormat="1" applyFont="1" applyFill="1" applyBorder="1" applyAlignment="1">
      <alignment horizontal="center" vertical="center" wrapText="1"/>
    </xf>
    <xf numFmtId="0" fontId="5" fillId="6" borderId="26" xfId="0" applyNumberFormat="1" applyFont="1" applyFill="1" applyBorder="1" applyAlignment="1">
      <alignment horizontal="center" vertical="center" wrapText="1"/>
    </xf>
    <xf numFmtId="0" fontId="5" fillId="0" borderId="0" xfId="0" applyFont="1" applyBorder="1" applyAlignment="1">
      <alignment horizontal="center" vertical="center"/>
    </xf>
    <xf numFmtId="2" fontId="2" fillId="4" borderId="24" xfId="0" applyNumberFormat="1" applyFont="1" applyFill="1" applyBorder="1" applyAlignment="1">
      <alignment horizontal="center" vertical="center" wrapText="1"/>
    </xf>
    <xf numFmtId="2" fontId="2" fillId="4" borderId="25" xfId="0" applyNumberFormat="1" applyFont="1" applyFill="1" applyBorder="1" applyAlignment="1">
      <alignment horizontal="center" vertical="center" wrapText="1"/>
    </xf>
    <xf numFmtId="2" fontId="2" fillId="4" borderId="26" xfId="0" applyNumberFormat="1" applyFont="1" applyFill="1" applyBorder="1" applyAlignment="1">
      <alignment horizontal="center" vertical="center" wrapText="1"/>
    </xf>
    <xf numFmtId="2" fontId="16" fillId="0" borderId="33" xfId="0" applyNumberFormat="1" applyFont="1" applyBorder="1" applyAlignment="1">
      <alignment horizontal="left" vertical="center" wrapText="1"/>
    </xf>
    <xf numFmtId="2" fontId="16" fillId="0" borderId="35" xfId="0" applyNumberFormat="1" applyFont="1" applyBorder="1" applyAlignment="1">
      <alignment horizontal="left" vertical="center" wrapText="1"/>
    </xf>
    <xf numFmtId="2" fontId="16" fillId="0" borderId="36" xfId="0" applyNumberFormat="1" applyFont="1" applyBorder="1" applyAlignment="1">
      <alignment horizontal="left" vertical="center" wrapText="1"/>
    </xf>
    <xf numFmtId="0" fontId="1" fillId="0" borderId="0" xfId="0" applyFont="1" applyAlignment="1">
      <alignment horizontal="left" vertical="center" wrapText="1"/>
    </xf>
    <xf numFmtId="2" fontId="16" fillId="4" borderId="1" xfId="0" applyNumberFormat="1" applyFont="1" applyFill="1" applyBorder="1" applyAlignment="1">
      <alignment horizontal="center" vertical="center" wrapText="1"/>
    </xf>
    <xf numFmtId="2" fontId="16" fillId="4" borderId="2" xfId="0" applyNumberFormat="1" applyFont="1" applyFill="1" applyBorder="1" applyAlignment="1">
      <alignment horizontal="center" vertical="center" wrapText="1"/>
    </xf>
    <xf numFmtId="2" fontId="16" fillId="4" borderId="21" xfId="0" applyNumberFormat="1"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16" xfId="0" applyFont="1" applyFill="1" applyBorder="1" applyAlignment="1">
      <alignment horizontal="center"/>
    </xf>
    <xf numFmtId="0" fontId="16" fillId="4" borderId="35" xfId="0" applyFont="1" applyFill="1" applyBorder="1" applyAlignment="1">
      <alignment horizontal="center"/>
    </xf>
    <xf numFmtId="0" fontId="16" fillId="4" borderId="36" xfId="0" applyFont="1" applyFill="1" applyBorder="1" applyAlignment="1">
      <alignment horizontal="center"/>
    </xf>
    <xf numFmtId="0" fontId="1" fillId="0" borderId="0" xfId="0" applyFont="1" applyAlignment="1">
      <alignment horizontal="left"/>
    </xf>
  </cellXfs>
  <cellStyles count="4">
    <cellStyle name="Обычный" xfId="0" builtinId="0"/>
    <cellStyle name="Обычный 2" xfId="2"/>
    <cellStyle name="Финансовый" xfId="1"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04"/>
  <sheetViews>
    <sheetView tabSelected="1" zoomScale="70" zoomScaleNormal="70" workbookViewId="0">
      <selection activeCell="O9" sqref="O9"/>
    </sheetView>
  </sheetViews>
  <sheetFormatPr defaultRowHeight="15.75" x14ac:dyDescent="0.25"/>
  <cols>
    <col min="1" max="1" width="1.5703125" customWidth="1"/>
    <col min="2" max="2" width="11.28515625" style="46" customWidth="1"/>
    <col min="3" max="3" width="55.85546875" style="46" customWidth="1"/>
    <col min="4" max="4" width="31.42578125" style="49" customWidth="1"/>
    <col min="5" max="5" width="16.140625" style="108" customWidth="1"/>
    <col min="6" max="6" width="14.140625" style="374" customWidth="1"/>
    <col min="7" max="7" width="14.140625" style="47" customWidth="1"/>
    <col min="8" max="8" width="15.7109375" style="48" customWidth="1"/>
    <col min="9" max="9" width="22.140625" style="50" customWidth="1"/>
    <col min="10" max="10" width="31.5703125" style="51" customWidth="1"/>
    <col min="11" max="11" width="16.28515625" style="51" customWidth="1"/>
    <col min="12" max="12" width="19.7109375" style="51" customWidth="1"/>
    <col min="13" max="13" width="9.140625" style="51"/>
  </cols>
  <sheetData>
    <row r="1" spans="2:10" x14ac:dyDescent="0.25">
      <c r="B1" s="15"/>
      <c r="C1" s="15"/>
      <c r="D1" s="16"/>
      <c r="E1" s="534" t="s">
        <v>5084</v>
      </c>
      <c r="F1" s="534"/>
      <c r="G1" s="534"/>
      <c r="H1" s="534"/>
    </row>
    <row r="2" spans="2:10" ht="48" customHeight="1" x14ac:dyDescent="0.25">
      <c r="B2" s="15"/>
      <c r="C2" s="15"/>
      <c r="D2" s="16"/>
      <c r="E2" s="521" t="s">
        <v>3721</v>
      </c>
      <c r="F2" s="521"/>
      <c r="G2" s="521"/>
      <c r="H2" s="521"/>
    </row>
    <row r="3" spans="2:10" x14ac:dyDescent="0.25">
      <c r="B3" s="15"/>
      <c r="C3" s="15"/>
      <c r="D3" s="16"/>
      <c r="E3" s="101"/>
      <c r="F3" s="101"/>
      <c r="G3" s="95"/>
      <c r="H3" s="95"/>
    </row>
    <row r="4" spans="2:10" x14ac:dyDescent="0.25">
      <c r="B4" s="15"/>
      <c r="C4" s="15"/>
      <c r="D4" s="16"/>
      <c r="E4" s="521"/>
      <c r="F4" s="521"/>
      <c r="G4" s="521"/>
      <c r="H4" s="521"/>
    </row>
    <row r="5" spans="2:10" ht="33.75" customHeight="1" thickBot="1" x14ac:dyDescent="0.3">
      <c r="B5" s="514" t="s">
        <v>1025</v>
      </c>
      <c r="C5" s="514"/>
      <c r="D5" s="514"/>
      <c r="E5" s="514"/>
      <c r="F5" s="514"/>
      <c r="G5" s="514"/>
      <c r="H5" s="514"/>
    </row>
    <row r="6" spans="2:10" ht="33.75" customHeight="1" thickBot="1" x14ac:dyDescent="0.3">
      <c r="B6" s="511" t="s">
        <v>2480</v>
      </c>
      <c r="C6" s="512"/>
      <c r="D6" s="512"/>
      <c r="E6" s="512"/>
      <c r="F6" s="512"/>
      <c r="G6" s="512"/>
      <c r="H6" s="513"/>
    </row>
    <row r="7" spans="2:10" ht="33.75" customHeight="1" thickBot="1" x14ac:dyDescent="0.3">
      <c r="B7" s="483" t="s">
        <v>2519</v>
      </c>
      <c r="C7" s="484"/>
      <c r="D7" s="484"/>
      <c r="E7" s="484"/>
      <c r="F7" s="484"/>
      <c r="G7" s="484"/>
      <c r="H7" s="485"/>
    </row>
    <row r="8" spans="2:10" ht="49.5" customHeight="1" thickBot="1" x14ac:dyDescent="0.3">
      <c r="B8" s="5" t="s">
        <v>0</v>
      </c>
      <c r="C8" s="4" t="s">
        <v>1</v>
      </c>
      <c r="D8" s="4" t="s">
        <v>32</v>
      </c>
      <c r="E8" s="4" t="s">
        <v>2</v>
      </c>
      <c r="F8" s="4" t="s">
        <v>3</v>
      </c>
      <c r="G8" s="4" t="s">
        <v>4</v>
      </c>
      <c r="H8" s="9" t="s">
        <v>5</v>
      </c>
    </row>
    <row r="9" spans="2:10" ht="33.75" customHeight="1" x14ac:dyDescent="0.25">
      <c r="B9" s="17">
        <v>1</v>
      </c>
      <c r="C9" s="18" t="s">
        <v>2478</v>
      </c>
      <c r="D9" s="88"/>
      <c r="E9" s="23" t="s">
        <v>1309</v>
      </c>
      <c r="F9" s="23">
        <v>250.77</v>
      </c>
      <c r="G9" s="19">
        <f t="shared" ref="G9:G10" si="0">ROUND(F9*0.2,2)</f>
        <v>50.15</v>
      </c>
      <c r="H9" s="20">
        <f>F9+G9</f>
        <v>300.92</v>
      </c>
    </row>
    <row r="10" spans="2:10" ht="33.75" customHeight="1" x14ac:dyDescent="0.25">
      <c r="B10" s="17">
        <v>2</v>
      </c>
      <c r="C10" s="18" t="s">
        <v>2479</v>
      </c>
      <c r="D10" s="88"/>
      <c r="E10" s="23" t="s">
        <v>1829</v>
      </c>
      <c r="F10" s="23">
        <v>141.74</v>
      </c>
      <c r="G10" s="19">
        <f t="shared" si="0"/>
        <v>28.35</v>
      </c>
      <c r="H10" s="20">
        <f>F10+G10</f>
        <v>170.09</v>
      </c>
    </row>
    <row r="11" spans="2:10" ht="67.5" customHeight="1" x14ac:dyDescent="0.25">
      <c r="B11" s="17">
        <v>3</v>
      </c>
      <c r="C11" s="18" t="s">
        <v>3321</v>
      </c>
      <c r="D11" s="88"/>
      <c r="E11" s="23" t="s">
        <v>1829</v>
      </c>
      <c r="F11" s="23">
        <v>340.04</v>
      </c>
      <c r="G11" s="19">
        <f t="shared" ref="G11" si="1">ROUND(F11*0.2,2)</f>
        <v>68.010000000000005</v>
      </c>
      <c r="H11" s="20">
        <f>F11+G11</f>
        <v>408.05</v>
      </c>
    </row>
    <row r="12" spans="2:10" x14ac:dyDescent="0.25">
      <c r="B12" s="17">
        <v>4</v>
      </c>
      <c r="C12" s="18" t="s">
        <v>3339</v>
      </c>
      <c r="D12" s="88"/>
      <c r="E12" s="23" t="s">
        <v>3340</v>
      </c>
      <c r="F12" s="316">
        <f>900*1.36</f>
        <v>1224</v>
      </c>
      <c r="G12" s="19">
        <f t="shared" ref="G12" si="2">ROUND(F12*0.2,2)</f>
        <v>244.8</v>
      </c>
      <c r="H12" s="20">
        <f>F12+G12</f>
        <v>1468.8</v>
      </c>
    </row>
    <row r="13" spans="2:10" ht="33.75" customHeight="1" thickBot="1" x14ac:dyDescent="0.3">
      <c r="B13" s="17">
        <v>5</v>
      </c>
      <c r="C13" s="87" t="s">
        <v>2357</v>
      </c>
      <c r="D13" s="88"/>
      <c r="E13" s="23" t="s">
        <v>2334</v>
      </c>
      <c r="F13" s="23">
        <v>2</v>
      </c>
      <c r="G13" s="19"/>
      <c r="H13" s="22"/>
    </row>
    <row r="14" spans="2:10" ht="21.75" customHeight="1" thickBot="1" x14ac:dyDescent="0.3">
      <c r="B14" s="483" t="s">
        <v>760</v>
      </c>
      <c r="C14" s="484"/>
      <c r="D14" s="484"/>
      <c r="E14" s="484"/>
      <c r="F14" s="484"/>
      <c r="G14" s="484"/>
      <c r="H14" s="485"/>
    </row>
    <row r="15" spans="2:10" ht="48" thickBot="1" x14ac:dyDescent="0.3">
      <c r="B15" s="5" t="s">
        <v>0</v>
      </c>
      <c r="C15" s="4" t="s">
        <v>1</v>
      </c>
      <c r="D15" s="149" t="s">
        <v>32</v>
      </c>
      <c r="E15" s="4" t="s">
        <v>2</v>
      </c>
      <c r="F15" s="4" t="s">
        <v>3</v>
      </c>
      <c r="G15" s="4" t="s">
        <v>4</v>
      </c>
      <c r="H15" s="9" t="s">
        <v>5</v>
      </c>
    </row>
    <row r="16" spans="2:10" s="51" customFormat="1" ht="27.75" customHeight="1" x14ac:dyDescent="0.25">
      <c r="B16" s="341">
        <v>1</v>
      </c>
      <c r="C16" s="129" t="s">
        <v>6</v>
      </c>
      <c r="D16" s="261" t="s">
        <v>33</v>
      </c>
      <c r="E16" s="343" t="s">
        <v>7</v>
      </c>
      <c r="F16" s="130">
        <v>221.31</v>
      </c>
      <c r="G16" s="130">
        <f>ROUND(F16*0.2,2)</f>
        <v>44.26</v>
      </c>
      <c r="H16" s="131">
        <f>F16+G16</f>
        <v>265.57</v>
      </c>
      <c r="I16" s="50"/>
      <c r="J16" s="288"/>
    </row>
    <row r="17" spans="2:10" s="51" customFormat="1" ht="31.5" x14ac:dyDescent="0.25">
      <c r="B17" s="342">
        <f>1+B16</f>
        <v>2</v>
      </c>
      <c r="C17" s="129" t="s">
        <v>835</v>
      </c>
      <c r="D17" s="129" t="s">
        <v>34</v>
      </c>
      <c r="E17" s="162" t="s">
        <v>7</v>
      </c>
      <c r="F17" s="130">
        <v>342.07</v>
      </c>
      <c r="G17" s="130">
        <f t="shared" ref="G17:G71" si="3">ROUND(F17*0.2,2)</f>
        <v>68.41</v>
      </c>
      <c r="H17" s="25">
        <f>F17+G17</f>
        <v>410.48</v>
      </c>
      <c r="I17" s="50"/>
      <c r="J17" s="288"/>
    </row>
    <row r="18" spans="2:10" s="51" customFormat="1" ht="31.5" x14ac:dyDescent="0.25">
      <c r="B18" s="342">
        <f>1+B17</f>
        <v>3</v>
      </c>
      <c r="C18" s="129" t="s">
        <v>8</v>
      </c>
      <c r="D18" s="129" t="s">
        <v>34</v>
      </c>
      <c r="E18" s="162" t="s">
        <v>7</v>
      </c>
      <c r="F18" s="154">
        <v>358.33</v>
      </c>
      <c r="G18" s="130">
        <f t="shared" si="3"/>
        <v>71.67</v>
      </c>
      <c r="H18" s="25">
        <f t="shared" ref="H18:H72" si="4">F18+G18</f>
        <v>430</v>
      </c>
      <c r="I18" s="50"/>
      <c r="J18" s="288"/>
    </row>
    <row r="19" spans="2:10" s="51" customFormat="1" ht="47.25" x14ac:dyDescent="0.25">
      <c r="B19" s="342">
        <f t="shared" ref="B19:B82" si="5">1+B18</f>
        <v>4</v>
      </c>
      <c r="C19" s="129" t="s">
        <v>9</v>
      </c>
      <c r="D19" s="129" t="s">
        <v>35</v>
      </c>
      <c r="E19" s="162" t="s">
        <v>7</v>
      </c>
      <c r="F19" s="154">
        <v>604.98</v>
      </c>
      <c r="G19" s="130">
        <f t="shared" si="3"/>
        <v>121</v>
      </c>
      <c r="H19" s="25">
        <f t="shared" si="4"/>
        <v>725.98</v>
      </c>
      <c r="I19" s="50"/>
      <c r="J19" s="288"/>
    </row>
    <row r="20" spans="2:10" s="51" customFormat="1" x14ac:dyDescent="0.25">
      <c r="B20" s="342">
        <f t="shared" si="5"/>
        <v>5</v>
      </c>
      <c r="C20" s="129" t="s">
        <v>10</v>
      </c>
      <c r="D20" s="129" t="s">
        <v>39</v>
      </c>
      <c r="E20" s="162" t="s">
        <v>7</v>
      </c>
      <c r="F20" s="154">
        <v>163.16</v>
      </c>
      <c r="G20" s="130">
        <f t="shared" si="3"/>
        <v>32.630000000000003</v>
      </c>
      <c r="H20" s="25">
        <f t="shared" si="4"/>
        <v>195.79</v>
      </c>
      <c r="I20" s="50"/>
      <c r="J20" s="288"/>
    </row>
    <row r="21" spans="2:10" s="51" customFormat="1" x14ac:dyDescent="0.25">
      <c r="B21" s="342">
        <f t="shared" si="5"/>
        <v>6</v>
      </c>
      <c r="C21" s="129" t="s">
        <v>11</v>
      </c>
      <c r="D21" s="129" t="s">
        <v>36</v>
      </c>
      <c r="E21" s="162" t="s">
        <v>7</v>
      </c>
      <c r="F21" s="154">
        <v>176.22</v>
      </c>
      <c r="G21" s="130">
        <f t="shared" si="3"/>
        <v>35.24</v>
      </c>
      <c r="H21" s="25">
        <f t="shared" si="4"/>
        <v>211.46</v>
      </c>
      <c r="I21" s="50"/>
      <c r="J21" s="288"/>
    </row>
    <row r="22" spans="2:10" s="51" customFormat="1" ht="31.5" x14ac:dyDescent="0.25">
      <c r="B22" s="342">
        <f t="shared" si="5"/>
        <v>7</v>
      </c>
      <c r="C22" s="129" t="s">
        <v>12</v>
      </c>
      <c r="D22" s="129" t="s">
        <v>37</v>
      </c>
      <c r="E22" s="162" t="s">
        <v>7</v>
      </c>
      <c r="F22" s="154">
        <v>416.24</v>
      </c>
      <c r="G22" s="130">
        <f t="shared" si="3"/>
        <v>83.25</v>
      </c>
      <c r="H22" s="25">
        <f t="shared" si="4"/>
        <v>499.49</v>
      </c>
      <c r="I22" s="50"/>
      <c r="J22" s="288"/>
    </row>
    <row r="23" spans="2:10" s="51" customFormat="1" x14ac:dyDescent="0.25">
      <c r="B23" s="342">
        <f t="shared" si="5"/>
        <v>8</v>
      </c>
      <c r="C23" s="129" t="s">
        <v>13</v>
      </c>
      <c r="D23" s="129" t="s">
        <v>38</v>
      </c>
      <c r="E23" s="162" t="s">
        <v>7</v>
      </c>
      <c r="F23" s="154">
        <v>2501.15</v>
      </c>
      <c r="G23" s="130">
        <f t="shared" si="3"/>
        <v>500.23</v>
      </c>
      <c r="H23" s="25">
        <f t="shared" si="4"/>
        <v>3001.38</v>
      </c>
      <c r="I23" s="50"/>
      <c r="J23" s="288"/>
    </row>
    <row r="24" spans="2:10" s="51" customFormat="1" x14ac:dyDescent="0.25">
      <c r="B24" s="342">
        <f t="shared" si="5"/>
        <v>9</v>
      </c>
      <c r="C24" s="129" t="s">
        <v>14</v>
      </c>
      <c r="D24" s="129" t="s">
        <v>40</v>
      </c>
      <c r="E24" s="162" t="s">
        <v>7</v>
      </c>
      <c r="F24" s="154">
        <v>16216.27</v>
      </c>
      <c r="G24" s="130">
        <f t="shared" si="3"/>
        <v>3243.25</v>
      </c>
      <c r="H24" s="25">
        <f t="shared" si="4"/>
        <v>19459.52</v>
      </c>
      <c r="I24" s="50"/>
      <c r="J24" s="288"/>
    </row>
    <row r="25" spans="2:10" s="51" customFormat="1" ht="31.5" x14ac:dyDescent="0.25">
      <c r="B25" s="342">
        <f t="shared" si="5"/>
        <v>10</v>
      </c>
      <c r="C25" s="129" t="s">
        <v>15</v>
      </c>
      <c r="D25" s="129" t="s">
        <v>41</v>
      </c>
      <c r="E25" s="162" t="s">
        <v>7</v>
      </c>
      <c r="F25" s="154">
        <v>1018.03</v>
      </c>
      <c r="G25" s="130">
        <f t="shared" si="3"/>
        <v>203.61</v>
      </c>
      <c r="H25" s="25">
        <f t="shared" si="4"/>
        <v>1221.6399999999999</v>
      </c>
      <c r="I25" s="50"/>
      <c r="J25" s="288"/>
    </row>
    <row r="26" spans="2:10" s="51" customFormat="1" ht="31.5" x14ac:dyDescent="0.25">
      <c r="B26" s="342">
        <f t="shared" si="5"/>
        <v>11</v>
      </c>
      <c r="C26" s="129" t="s">
        <v>16</v>
      </c>
      <c r="D26" s="129" t="s">
        <v>42</v>
      </c>
      <c r="E26" s="162" t="s">
        <v>7</v>
      </c>
      <c r="F26" s="154">
        <v>8001.87</v>
      </c>
      <c r="G26" s="130">
        <f t="shared" si="3"/>
        <v>1600.37</v>
      </c>
      <c r="H26" s="25">
        <f t="shared" si="4"/>
        <v>9602.24</v>
      </c>
      <c r="I26" s="50"/>
      <c r="J26" s="288"/>
    </row>
    <row r="27" spans="2:10" s="51" customFormat="1" x14ac:dyDescent="0.25">
      <c r="B27" s="342">
        <f t="shared" si="5"/>
        <v>12</v>
      </c>
      <c r="C27" s="129" t="s">
        <v>17</v>
      </c>
      <c r="D27" s="129" t="s">
        <v>38</v>
      </c>
      <c r="E27" s="162" t="s">
        <v>7</v>
      </c>
      <c r="F27" s="154">
        <v>995.27</v>
      </c>
      <c r="G27" s="130">
        <f t="shared" si="3"/>
        <v>199.05</v>
      </c>
      <c r="H27" s="25">
        <f t="shared" si="4"/>
        <v>1194.32</v>
      </c>
      <c r="I27" s="50"/>
      <c r="J27" s="288"/>
    </row>
    <row r="28" spans="2:10" s="51" customFormat="1" x14ac:dyDescent="0.25">
      <c r="B28" s="342">
        <f t="shared" si="5"/>
        <v>13</v>
      </c>
      <c r="C28" s="129" t="s">
        <v>18</v>
      </c>
      <c r="D28" s="129" t="s">
        <v>40</v>
      </c>
      <c r="E28" s="162" t="s">
        <v>7</v>
      </c>
      <c r="F28" s="154">
        <v>11168.51</v>
      </c>
      <c r="G28" s="130">
        <f t="shared" si="3"/>
        <v>2233.6999999999998</v>
      </c>
      <c r="H28" s="25">
        <f t="shared" si="4"/>
        <v>13402.21</v>
      </c>
      <c r="I28" s="50"/>
      <c r="J28" s="288"/>
    </row>
    <row r="29" spans="2:10" s="51" customFormat="1" x14ac:dyDescent="0.25">
      <c r="B29" s="342">
        <f t="shared" si="5"/>
        <v>14</v>
      </c>
      <c r="C29" s="129" t="s">
        <v>772</v>
      </c>
      <c r="D29" s="129" t="s">
        <v>40</v>
      </c>
      <c r="E29" s="162" t="s">
        <v>7</v>
      </c>
      <c r="F29" s="154">
        <v>14687.87</v>
      </c>
      <c r="G29" s="130">
        <f t="shared" si="3"/>
        <v>2937.57</v>
      </c>
      <c r="H29" s="25">
        <f t="shared" si="4"/>
        <v>17625.440000000002</v>
      </c>
      <c r="I29" s="50"/>
      <c r="J29" s="288"/>
    </row>
    <row r="30" spans="2:10" s="51" customFormat="1" x14ac:dyDescent="0.25">
      <c r="B30" s="342">
        <f t="shared" si="5"/>
        <v>15</v>
      </c>
      <c r="C30" s="129" t="s">
        <v>19</v>
      </c>
      <c r="D30" s="129" t="s">
        <v>43</v>
      </c>
      <c r="E30" s="162" t="s">
        <v>7</v>
      </c>
      <c r="F30" s="154">
        <v>384.59</v>
      </c>
      <c r="G30" s="130">
        <f t="shared" si="3"/>
        <v>76.92</v>
      </c>
      <c r="H30" s="25">
        <f t="shared" si="4"/>
        <v>461.51</v>
      </c>
      <c r="I30" s="50"/>
      <c r="J30" s="288"/>
    </row>
    <row r="31" spans="2:10" s="51" customFormat="1" ht="31.5" x14ac:dyDescent="0.25">
      <c r="B31" s="342">
        <f t="shared" si="5"/>
        <v>16</v>
      </c>
      <c r="C31" s="129" t="s">
        <v>20</v>
      </c>
      <c r="D31" s="129" t="s">
        <v>44</v>
      </c>
      <c r="E31" s="162" t="s">
        <v>7</v>
      </c>
      <c r="F31" s="154">
        <v>323.13</v>
      </c>
      <c r="G31" s="130">
        <f t="shared" si="3"/>
        <v>64.63</v>
      </c>
      <c r="H31" s="25">
        <f t="shared" si="4"/>
        <v>387.76</v>
      </c>
      <c r="I31" s="50"/>
      <c r="J31" s="288"/>
    </row>
    <row r="32" spans="2:10" s="51" customFormat="1" ht="31.5" x14ac:dyDescent="0.25">
      <c r="B32" s="342">
        <f t="shared" si="5"/>
        <v>17</v>
      </c>
      <c r="C32" s="129" t="s">
        <v>21</v>
      </c>
      <c r="D32" s="129" t="s">
        <v>38</v>
      </c>
      <c r="E32" s="162" t="s">
        <v>7</v>
      </c>
      <c r="F32" s="154">
        <v>737.84</v>
      </c>
      <c r="G32" s="130">
        <f t="shared" si="3"/>
        <v>147.57</v>
      </c>
      <c r="H32" s="25">
        <f t="shared" si="4"/>
        <v>885.41000000000008</v>
      </c>
      <c r="I32" s="50"/>
      <c r="J32" s="288"/>
    </row>
    <row r="33" spans="2:10" s="51" customFormat="1" x14ac:dyDescent="0.25">
      <c r="B33" s="342">
        <f t="shared" si="5"/>
        <v>18</v>
      </c>
      <c r="C33" s="129" t="s">
        <v>22</v>
      </c>
      <c r="D33" s="129" t="s">
        <v>36</v>
      </c>
      <c r="E33" s="162" t="s">
        <v>7</v>
      </c>
      <c r="F33" s="154">
        <v>328.26</v>
      </c>
      <c r="G33" s="130">
        <f t="shared" si="3"/>
        <v>65.650000000000006</v>
      </c>
      <c r="H33" s="25">
        <f t="shared" si="4"/>
        <v>393.90999999999997</v>
      </c>
      <c r="I33" s="50"/>
      <c r="J33" s="288"/>
    </row>
    <row r="34" spans="2:10" s="51" customFormat="1" x14ac:dyDescent="0.25">
      <c r="B34" s="342">
        <f t="shared" si="5"/>
        <v>19</v>
      </c>
      <c r="C34" s="129" t="s">
        <v>23</v>
      </c>
      <c r="D34" s="129" t="s">
        <v>45</v>
      </c>
      <c r="E34" s="162" t="s">
        <v>7</v>
      </c>
      <c r="F34" s="154">
        <v>868.98</v>
      </c>
      <c r="G34" s="130">
        <f t="shared" si="3"/>
        <v>173.8</v>
      </c>
      <c r="H34" s="25">
        <f t="shared" si="4"/>
        <v>1042.78</v>
      </c>
      <c r="I34" s="50"/>
      <c r="J34" s="288"/>
    </row>
    <row r="35" spans="2:10" s="51" customFormat="1" ht="31.5" x14ac:dyDescent="0.25">
      <c r="B35" s="342">
        <f t="shared" si="5"/>
        <v>20</v>
      </c>
      <c r="C35" s="129" t="s">
        <v>24</v>
      </c>
      <c r="D35" s="129" t="s">
        <v>34</v>
      </c>
      <c r="E35" s="162" t="s">
        <v>7</v>
      </c>
      <c r="F35" s="154">
        <v>879.48</v>
      </c>
      <c r="G35" s="130">
        <f t="shared" si="3"/>
        <v>175.9</v>
      </c>
      <c r="H35" s="25">
        <f t="shared" si="4"/>
        <v>1055.3800000000001</v>
      </c>
      <c r="I35" s="50"/>
      <c r="J35" s="288"/>
    </row>
    <row r="36" spans="2:10" s="51" customFormat="1" x14ac:dyDescent="0.25">
      <c r="B36" s="342">
        <f t="shared" si="5"/>
        <v>21</v>
      </c>
      <c r="C36" s="129" t="s">
        <v>25</v>
      </c>
      <c r="D36" s="129" t="s">
        <v>46</v>
      </c>
      <c r="E36" s="162" t="s">
        <v>7</v>
      </c>
      <c r="F36" s="154">
        <v>487.56</v>
      </c>
      <c r="G36" s="130">
        <f t="shared" si="3"/>
        <v>97.51</v>
      </c>
      <c r="H36" s="25">
        <f t="shared" si="4"/>
        <v>585.07000000000005</v>
      </c>
      <c r="I36" s="50"/>
      <c r="J36" s="288"/>
    </row>
    <row r="37" spans="2:10" s="51" customFormat="1" ht="47.25" x14ac:dyDescent="0.25">
      <c r="B37" s="342">
        <f t="shared" si="5"/>
        <v>22</v>
      </c>
      <c r="C37" s="129" t="s">
        <v>26</v>
      </c>
      <c r="D37" s="129" t="s">
        <v>35</v>
      </c>
      <c r="E37" s="162" t="s">
        <v>7</v>
      </c>
      <c r="F37" s="154">
        <v>438.32</v>
      </c>
      <c r="G37" s="130">
        <f t="shared" si="3"/>
        <v>87.66</v>
      </c>
      <c r="H37" s="25">
        <f t="shared" si="4"/>
        <v>525.98</v>
      </c>
      <c r="I37" s="50"/>
      <c r="J37" s="288"/>
    </row>
    <row r="38" spans="2:10" s="51" customFormat="1" ht="31.5" x14ac:dyDescent="0.25">
      <c r="B38" s="342">
        <f t="shared" si="5"/>
        <v>23</v>
      </c>
      <c r="C38" s="129" t="s">
        <v>27</v>
      </c>
      <c r="D38" s="129" t="s">
        <v>34</v>
      </c>
      <c r="E38" s="162" t="s">
        <v>7</v>
      </c>
      <c r="F38" s="154">
        <v>687.35</v>
      </c>
      <c r="G38" s="130">
        <f t="shared" si="3"/>
        <v>137.47</v>
      </c>
      <c r="H38" s="25">
        <f t="shared" si="4"/>
        <v>824.82</v>
      </c>
      <c r="I38" s="50"/>
      <c r="J38" s="288"/>
    </row>
    <row r="39" spans="2:10" s="51" customFormat="1" ht="31.5" x14ac:dyDescent="0.25">
      <c r="B39" s="342">
        <f t="shared" si="5"/>
        <v>24</v>
      </c>
      <c r="C39" s="129" t="s">
        <v>28</v>
      </c>
      <c r="D39" s="129" t="s">
        <v>34</v>
      </c>
      <c r="E39" s="162" t="s">
        <v>7</v>
      </c>
      <c r="F39" s="154">
        <v>261.55</v>
      </c>
      <c r="G39" s="130">
        <f t="shared" si="3"/>
        <v>52.31</v>
      </c>
      <c r="H39" s="25">
        <f t="shared" si="4"/>
        <v>313.86</v>
      </c>
      <c r="I39" s="50"/>
      <c r="J39" s="288"/>
    </row>
    <row r="40" spans="2:10" s="51" customFormat="1" ht="31.5" x14ac:dyDescent="0.25">
      <c r="B40" s="342">
        <f t="shared" si="5"/>
        <v>25</v>
      </c>
      <c r="C40" s="129" t="s">
        <v>29</v>
      </c>
      <c r="D40" s="129" t="s">
        <v>34</v>
      </c>
      <c r="E40" s="162" t="s">
        <v>7</v>
      </c>
      <c r="F40" s="154">
        <v>452.12</v>
      </c>
      <c r="G40" s="130">
        <f t="shared" si="3"/>
        <v>90.42</v>
      </c>
      <c r="H40" s="25">
        <f t="shared" si="4"/>
        <v>542.54</v>
      </c>
      <c r="I40" s="50"/>
      <c r="J40" s="288"/>
    </row>
    <row r="41" spans="2:10" s="51" customFormat="1" ht="31.5" x14ac:dyDescent="0.25">
      <c r="B41" s="342">
        <f t="shared" si="5"/>
        <v>26</v>
      </c>
      <c r="C41" s="129" t="s">
        <v>30</v>
      </c>
      <c r="D41" s="129" t="s">
        <v>34</v>
      </c>
      <c r="E41" s="162" t="s">
        <v>7</v>
      </c>
      <c r="F41" s="154">
        <v>725.38</v>
      </c>
      <c r="G41" s="130">
        <f t="shared" si="3"/>
        <v>145.08000000000001</v>
      </c>
      <c r="H41" s="25">
        <f t="shared" si="4"/>
        <v>870.46</v>
      </c>
      <c r="I41" s="50"/>
      <c r="J41" s="288"/>
    </row>
    <row r="42" spans="2:10" s="51" customFormat="1" x14ac:dyDescent="0.25">
      <c r="B42" s="342">
        <f t="shared" si="5"/>
        <v>27</v>
      </c>
      <c r="C42" s="129" t="s">
        <v>802</v>
      </c>
      <c r="D42" s="129" t="s">
        <v>47</v>
      </c>
      <c r="E42" s="162" t="s">
        <v>7</v>
      </c>
      <c r="F42" s="154">
        <v>443.07</v>
      </c>
      <c r="G42" s="130">
        <f t="shared" si="3"/>
        <v>88.61</v>
      </c>
      <c r="H42" s="25">
        <f t="shared" si="4"/>
        <v>531.67999999999995</v>
      </c>
      <c r="I42" s="50"/>
      <c r="J42" s="288"/>
    </row>
    <row r="43" spans="2:10" s="51" customFormat="1" x14ac:dyDescent="0.25">
      <c r="B43" s="342">
        <f t="shared" si="5"/>
        <v>28</v>
      </c>
      <c r="C43" s="129" t="s">
        <v>803</v>
      </c>
      <c r="D43" s="129" t="s">
        <v>47</v>
      </c>
      <c r="E43" s="162" t="s">
        <v>7</v>
      </c>
      <c r="F43" s="154">
        <v>401.14</v>
      </c>
      <c r="G43" s="130">
        <f t="shared" si="3"/>
        <v>80.23</v>
      </c>
      <c r="H43" s="25">
        <f t="shared" si="4"/>
        <v>481.37</v>
      </c>
      <c r="I43" s="50"/>
      <c r="J43" s="288"/>
    </row>
    <row r="44" spans="2:10" s="51" customFormat="1" x14ac:dyDescent="0.25">
      <c r="B44" s="342">
        <f t="shared" si="5"/>
        <v>29</v>
      </c>
      <c r="C44" s="129" t="s">
        <v>804</v>
      </c>
      <c r="D44" s="129" t="s">
        <v>47</v>
      </c>
      <c r="E44" s="162" t="s">
        <v>7</v>
      </c>
      <c r="F44" s="154">
        <v>396.51</v>
      </c>
      <c r="G44" s="130">
        <f t="shared" si="3"/>
        <v>79.3</v>
      </c>
      <c r="H44" s="25">
        <f t="shared" si="4"/>
        <v>475.81</v>
      </c>
      <c r="I44" s="50"/>
      <c r="J44" s="288"/>
    </row>
    <row r="45" spans="2:10" s="51" customFormat="1" x14ac:dyDescent="0.25">
      <c r="B45" s="342">
        <f t="shared" si="5"/>
        <v>30</v>
      </c>
      <c r="C45" s="129" t="s">
        <v>805</v>
      </c>
      <c r="D45" s="129" t="s">
        <v>47</v>
      </c>
      <c r="E45" s="162" t="s">
        <v>7</v>
      </c>
      <c r="F45" s="154">
        <v>470.07</v>
      </c>
      <c r="G45" s="130">
        <f t="shared" si="3"/>
        <v>94.01</v>
      </c>
      <c r="H45" s="25">
        <f t="shared" si="4"/>
        <v>564.08000000000004</v>
      </c>
      <c r="I45" s="50"/>
      <c r="J45" s="288"/>
    </row>
    <row r="46" spans="2:10" s="51" customFormat="1" x14ac:dyDescent="0.25">
      <c r="B46" s="342">
        <f t="shared" si="5"/>
        <v>31</v>
      </c>
      <c r="C46" s="129" t="s">
        <v>806</v>
      </c>
      <c r="D46" s="129" t="s">
        <v>47</v>
      </c>
      <c r="E46" s="162" t="s">
        <v>7</v>
      </c>
      <c r="F46" s="154">
        <v>428.07</v>
      </c>
      <c r="G46" s="130">
        <f t="shared" si="3"/>
        <v>85.61</v>
      </c>
      <c r="H46" s="25">
        <f t="shared" si="4"/>
        <v>513.67999999999995</v>
      </c>
      <c r="I46" s="50"/>
      <c r="J46" s="288"/>
    </row>
    <row r="47" spans="2:10" s="51" customFormat="1" x14ac:dyDescent="0.25">
      <c r="B47" s="342">
        <f t="shared" si="5"/>
        <v>32</v>
      </c>
      <c r="C47" s="129" t="s">
        <v>807</v>
      </c>
      <c r="D47" s="129" t="s">
        <v>47</v>
      </c>
      <c r="E47" s="162" t="s">
        <v>7</v>
      </c>
      <c r="F47" s="154">
        <v>394.96</v>
      </c>
      <c r="G47" s="130">
        <f t="shared" si="3"/>
        <v>78.989999999999995</v>
      </c>
      <c r="H47" s="25">
        <f t="shared" si="4"/>
        <v>473.95</v>
      </c>
      <c r="I47" s="50"/>
      <c r="J47" s="288"/>
    </row>
    <row r="48" spans="2:10" s="51" customFormat="1" x14ac:dyDescent="0.25">
      <c r="B48" s="342">
        <f t="shared" si="5"/>
        <v>33</v>
      </c>
      <c r="C48" s="129" t="s">
        <v>808</v>
      </c>
      <c r="D48" s="129" t="s">
        <v>47</v>
      </c>
      <c r="E48" s="162" t="s">
        <v>7</v>
      </c>
      <c r="F48" s="154">
        <v>394.9</v>
      </c>
      <c r="G48" s="130">
        <f t="shared" si="3"/>
        <v>78.98</v>
      </c>
      <c r="H48" s="25">
        <f t="shared" si="4"/>
        <v>473.88</v>
      </c>
      <c r="I48" s="50"/>
      <c r="J48" s="288"/>
    </row>
    <row r="49" spans="2:10" s="51" customFormat="1" x14ac:dyDescent="0.25">
      <c r="B49" s="342">
        <f t="shared" si="5"/>
        <v>34</v>
      </c>
      <c r="C49" s="129" t="s">
        <v>809</v>
      </c>
      <c r="D49" s="129" t="s">
        <v>47</v>
      </c>
      <c r="E49" s="162" t="s">
        <v>7</v>
      </c>
      <c r="F49" s="154">
        <v>440.07</v>
      </c>
      <c r="G49" s="130">
        <f t="shared" si="3"/>
        <v>88.01</v>
      </c>
      <c r="H49" s="25">
        <f t="shared" si="4"/>
        <v>528.08000000000004</v>
      </c>
      <c r="I49" s="50"/>
      <c r="J49" s="288"/>
    </row>
    <row r="50" spans="2:10" s="51" customFormat="1" x14ac:dyDescent="0.25">
      <c r="B50" s="342">
        <f t="shared" si="5"/>
        <v>35</v>
      </c>
      <c r="C50" s="129" t="s">
        <v>810</v>
      </c>
      <c r="D50" s="129" t="s">
        <v>47</v>
      </c>
      <c r="E50" s="162" t="s">
        <v>7</v>
      </c>
      <c r="F50" s="154">
        <v>431.07</v>
      </c>
      <c r="G50" s="130">
        <f t="shared" si="3"/>
        <v>86.21</v>
      </c>
      <c r="H50" s="25">
        <f t="shared" si="4"/>
        <v>517.28</v>
      </c>
      <c r="I50" s="50"/>
      <c r="J50" s="288"/>
    </row>
    <row r="51" spans="2:10" s="51" customFormat="1" ht="16.5" customHeight="1" x14ac:dyDescent="0.25">
      <c r="B51" s="342">
        <f t="shared" si="5"/>
        <v>36</v>
      </c>
      <c r="C51" s="129" t="s">
        <v>811</v>
      </c>
      <c r="D51" s="129" t="s">
        <v>47</v>
      </c>
      <c r="E51" s="162" t="s">
        <v>7</v>
      </c>
      <c r="F51" s="154">
        <v>407.07</v>
      </c>
      <c r="G51" s="130">
        <f t="shared" si="3"/>
        <v>81.41</v>
      </c>
      <c r="H51" s="25">
        <f t="shared" si="4"/>
        <v>488.48</v>
      </c>
      <c r="I51" s="50"/>
      <c r="J51" s="288"/>
    </row>
    <row r="52" spans="2:10" s="51" customFormat="1" x14ac:dyDescent="0.25">
      <c r="B52" s="342">
        <f t="shared" si="5"/>
        <v>37</v>
      </c>
      <c r="C52" s="129" t="s">
        <v>812</v>
      </c>
      <c r="D52" s="129" t="s">
        <v>47</v>
      </c>
      <c r="E52" s="162" t="s">
        <v>7</v>
      </c>
      <c r="F52" s="154">
        <v>409.83</v>
      </c>
      <c r="G52" s="130">
        <f t="shared" si="3"/>
        <v>81.97</v>
      </c>
      <c r="H52" s="25">
        <f t="shared" si="4"/>
        <v>491.79999999999995</v>
      </c>
      <c r="I52" s="50"/>
      <c r="J52" s="288"/>
    </row>
    <row r="53" spans="2:10" s="51" customFormat="1" x14ac:dyDescent="0.25">
      <c r="B53" s="342">
        <f t="shared" si="5"/>
        <v>38</v>
      </c>
      <c r="C53" s="129" t="s">
        <v>773</v>
      </c>
      <c r="D53" s="262" t="s">
        <v>47</v>
      </c>
      <c r="E53" s="162" t="s">
        <v>7</v>
      </c>
      <c r="F53" s="130">
        <v>238.76</v>
      </c>
      <c r="G53" s="130">
        <f t="shared" si="3"/>
        <v>47.75</v>
      </c>
      <c r="H53" s="25">
        <f t="shared" si="4"/>
        <v>286.51</v>
      </c>
      <c r="I53" s="50"/>
      <c r="J53" s="288"/>
    </row>
    <row r="54" spans="2:10" s="51" customFormat="1" x14ac:dyDescent="0.25">
      <c r="B54" s="342">
        <f t="shared" si="5"/>
        <v>39</v>
      </c>
      <c r="C54" s="129" t="s">
        <v>61</v>
      </c>
      <c r="D54" s="129" t="s">
        <v>38</v>
      </c>
      <c r="E54" s="343" t="s">
        <v>7</v>
      </c>
      <c r="F54" s="130">
        <v>1121.21</v>
      </c>
      <c r="G54" s="130">
        <f t="shared" si="3"/>
        <v>224.24</v>
      </c>
      <c r="H54" s="25">
        <f t="shared" si="4"/>
        <v>1345.45</v>
      </c>
      <c r="I54" s="50"/>
    </row>
    <row r="55" spans="2:10" s="51" customFormat="1" x14ac:dyDescent="0.25">
      <c r="B55" s="342">
        <f t="shared" si="5"/>
        <v>40</v>
      </c>
      <c r="C55" s="129" t="s">
        <v>425</v>
      </c>
      <c r="D55" s="129" t="s">
        <v>38</v>
      </c>
      <c r="E55" s="162" t="s">
        <v>7</v>
      </c>
      <c r="F55" s="154">
        <v>1120.3800000000001</v>
      </c>
      <c r="G55" s="130">
        <f t="shared" si="3"/>
        <v>224.08</v>
      </c>
      <c r="H55" s="25">
        <f t="shared" si="4"/>
        <v>1344.46</v>
      </c>
      <c r="I55" s="50"/>
    </row>
    <row r="56" spans="2:10" s="51" customFormat="1" x14ac:dyDescent="0.25">
      <c r="B56" s="342">
        <f t="shared" si="5"/>
        <v>41</v>
      </c>
      <c r="C56" s="129" t="s">
        <v>426</v>
      </c>
      <c r="D56" s="129" t="s">
        <v>38</v>
      </c>
      <c r="E56" s="162" t="s">
        <v>7</v>
      </c>
      <c r="F56" s="154">
        <v>835.44</v>
      </c>
      <c r="G56" s="130">
        <f t="shared" si="3"/>
        <v>167.09</v>
      </c>
      <c r="H56" s="25">
        <f t="shared" si="4"/>
        <v>1002.5300000000001</v>
      </c>
      <c r="I56" s="50"/>
    </row>
    <row r="57" spans="2:10" s="51" customFormat="1" x14ac:dyDescent="0.25">
      <c r="B57" s="342">
        <f t="shared" si="5"/>
        <v>42</v>
      </c>
      <c r="C57" s="129" t="s">
        <v>427</v>
      </c>
      <c r="D57" s="129" t="s">
        <v>38</v>
      </c>
      <c r="E57" s="162" t="s">
        <v>7</v>
      </c>
      <c r="F57" s="154">
        <v>835.44</v>
      </c>
      <c r="G57" s="130">
        <f t="shared" si="3"/>
        <v>167.09</v>
      </c>
      <c r="H57" s="25">
        <f t="shared" si="4"/>
        <v>1002.5300000000001</v>
      </c>
      <c r="I57" s="50"/>
    </row>
    <row r="58" spans="2:10" s="51" customFormat="1" x14ac:dyDescent="0.25">
      <c r="B58" s="342">
        <f t="shared" si="5"/>
        <v>43</v>
      </c>
      <c r="C58" s="129" t="s">
        <v>428</v>
      </c>
      <c r="D58" s="129" t="s">
        <v>38</v>
      </c>
      <c r="E58" s="162" t="s">
        <v>7</v>
      </c>
      <c r="F58" s="154">
        <v>1055.95</v>
      </c>
      <c r="G58" s="130">
        <f t="shared" si="3"/>
        <v>211.19</v>
      </c>
      <c r="H58" s="25">
        <f t="shared" si="4"/>
        <v>1267.1400000000001</v>
      </c>
      <c r="I58" s="50"/>
    </row>
    <row r="59" spans="2:10" s="51" customFormat="1" x14ac:dyDescent="0.25">
      <c r="B59" s="342">
        <f t="shared" si="5"/>
        <v>44</v>
      </c>
      <c r="C59" s="129" t="s">
        <v>429</v>
      </c>
      <c r="D59" s="129" t="s">
        <v>38</v>
      </c>
      <c r="E59" s="162" t="s">
        <v>7</v>
      </c>
      <c r="F59" s="154">
        <v>871.2</v>
      </c>
      <c r="G59" s="130">
        <f t="shared" si="3"/>
        <v>174.24</v>
      </c>
      <c r="H59" s="25">
        <f t="shared" si="4"/>
        <v>1045.44</v>
      </c>
      <c r="I59" s="50"/>
    </row>
    <row r="60" spans="2:10" s="51" customFormat="1" x14ac:dyDescent="0.25">
      <c r="B60" s="342">
        <f t="shared" si="5"/>
        <v>45</v>
      </c>
      <c r="C60" s="129" t="s">
        <v>430</v>
      </c>
      <c r="D60" s="129" t="s">
        <v>38</v>
      </c>
      <c r="E60" s="162" t="s">
        <v>7</v>
      </c>
      <c r="F60" s="154">
        <v>480.8</v>
      </c>
      <c r="G60" s="130">
        <f t="shared" si="3"/>
        <v>96.16</v>
      </c>
      <c r="H60" s="25">
        <f t="shared" si="4"/>
        <v>576.96</v>
      </c>
      <c r="I60" s="50"/>
    </row>
    <row r="61" spans="2:10" s="51" customFormat="1" x14ac:dyDescent="0.25">
      <c r="B61" s="342">
        <f t="shared" si="5"/>
        <v>46</v>
      </c>
      <c r="C61" s="129" t="s">
        <v>431</v>
      </c>
      <c r="D61" s="129" t="s">
        <v>38</v>
      </c>
      <c r="E61" s="162" t="s">
        <v>7</v>
      </c>
      <c r="F61" s="154">
        <v>389.09</v>
      </c>
      <c r="G61" s="130">
        <f t="shared" si="3"/>
        <v>77.819999999999993</v>
      </c>
      <c r="H61" s="25">
        <f t="shared" si="4"/>
        <v>466.90999999999997</v>
      </c>
      <c r="I61" s="50"/>
    </row>
    <row r="62" spans="2:10" s="51" customFormat="1" x14ac:dyDescent="0.25">
      <c r="B62" s="342">
        <f t="shared" si="5"/>
        <v>47</v>
      </c>
      <c r="C62" s="129" t="s">
        <v>432</v>
      </c>
      <c r="D62" s="129" t="s">
        <v>38</v>
      </c>
      <c r="E62" s="162" t="s">
        <v>7</v>
      </c>
      <c r="F62" s="154">
        <v>465.02</v>
      </c>
      <c r="G62" s="130">
        <f t="shared" si="3"/>
        <v>93</v>
      </c>
      <c r="H62" s="25">
        <f t="shared" si="4"/>
        <v>558.02</v>
      </c>
      <c r="I62" s="50"/>
    </row>
    <row r="63" spans="2:10" s="51" customFormat="1" ht="31.5" x14ac:dyDescent="0.25">
      <c r="B63" s="342">
        <f t="shared" si="5"/>
        <v>48</v>
      </c>
      <c r="C63" s="129" t="s">
        <v>429</v>
      </c>
      <c r="D63" s="129" t="s">
        <v>48</v>
      </c>
      <c r="E63" s="162" t="s">
        <v>7</v>
      </c>
      <c r="F63" s="154">
        <v>1363.68</v>
      </c>
      <c r="G63" s="130">
        <f t="shared" si="3"/>
        <v>272.74</v>
      </c>
      <c r="H63" s="25">
        <f t="shared" si="4"/>
        <v>1636.42</v>
      </c>
      <c r="I63" s="50"/>
    </row>
    <row r="64" spans="2:10" s="51" customFormat="1" ht="31.5" x14ac:dyDescent="0.25">
      <c r="B64" s="342">
        <f t="shared" si="5"/>
        <v>49</v>
      </c>
      <c r="C64" s="129" t="s">
        <v>433</v>
      </c>
      <c r="D64" s="129" t="s">
        <v>48</v>
      </c>
      <c r="E64" s="162" t="s">
        <v>7</v>
      </c>
      <c r="F64" s="154">
        <v>1753.67</v>
      </c>
      <c r="G64" s="130">
        <f t="shared" si="3"/>
        <v>350.73</v>
      </c>
      <c r="H64" s="25">
        <f t="shared" si="4"/>
        <v>2104.4</v>
      </c>
      <c r="I64" s="50"/>
    </row>
    <row r="65" spans="2:9" s="51" customFormat="1" x14ac:dyDescent="0.25">
      <c r="B65" s="342">
        <f t="shared" si="5"/>
        <v>50</v>
      </c>
      <c r="C65" s="129" t="s">
        <v>836</v>
      </c>
      <c r="D65" s="129" t="s">
        <v>38</v>
      </c>
      <c r="E65" s="162" t="s">
        <v>7</v>
      </c>
      <c r="F65" s="154">
        <v>808.02</v>
      </c>
      <c r="G65" s="130">
        <f t="shared" si="3"/>
        <v>161.6</v>
      </c>
      <c r="H65" s="25">
        <f t="shared" si="4"/>
        <v>969.62</v>
      </c>
      <c r="I65" s="50"/>
    </row>
    <row r="66" spans="2:9" s="51" customFormat="1" x14ac:dyDescent="0.25">
      <c r="B66" s="342">
        <f t="shared" si="5"/>
        <v>51</v>
      </c>
      <c r="C66" s="129" t="s">
        <v>434</v>
      </c>
      <c r="D66" s="129" t="s">
        <v>38</v>
      </c>
      <c r="E66" s="162" t="s">
        <v>7</v>
      </c>
      <c r="F66" s="154">
        <v>675.07</v>
      </c>
      <c r="G66" s="130">
        <f t="shared" si="3"/>
        <v>135.01</v>
      </c>
      <c r="H66" s="25">
        <f t="shared" si="4"/>
        <v>810.08</v>
      </c>
      <c r="I66" s="50"/>
    </row>
    <row r="67" spans="2:9" s="51" customFormat="1" x14ac:dyDescent="0.25">
      <c r="B67" s="342">
        <f t="shared" si="5"/>
        <v>52</v>
      </c>
      <c r="C67" s="129" t="s">
        <v>435</v>
      </c>
      <c r="D67" s="129" t="s">
        <v>1010</v>
      </c>
      <c r="E67" s="162" t="s">
        <v>7</v>
      </c>
      <c r="F67" s="154">
        <v>1297.04</v>
      </c>
      <c r="G67" s="130">
        <f t="shared" si="3"/>
        <v>259.41000000000003</v>
      </c>
      <c r="H67" s="25">
        <f t="shared" si="4"/>
        <v>1556.45</v>
      </c>
      <c r="I67" s="50"/>
    </row>
    <row r="68" spans="2:9" s="51" customFormat="1" x14ac:dyDescent="0.25">
      <c r="B68" s="342">
        <f t="shared" si="5"/>
        <v>53</v>
      </c>
      <c r="C68" s="129" t="s">
        <v>837</v>
      </c>
      <c r="D68" s="129" t="s">
        <v>38</v>
      </c>
      <c r="E68" s="162" t="s">
        <v>7</v>
      </c>
      <c r="F68" s="154">
        <v>768.91</v>
      </c>
      <c r="G68" s="130">
        <f t="shared" si="3"/>
        <v>153.78</v>
      </c>
      <c r="H68" s="25">
        <f t="shared" si="4"/>
        <v>922.68999999999994</v>
      </c>
      <c r="I68" s="50"/>
    </row>
    <row r="69" spans="2:9" s="51" customFormat="1" x14ac:dyDescent="0.25">
      <c r="B69" s="342">
        <f t="shared" si="5"/>
        <v>54</v>
      </c>
      <c r="C69" s="129" t="s">
        <v>846</v>
      </c>
      <c r="D69" s="129" t="s">
        <v>38</v>
      </c>
      <c r="E69" s="162" t="s">
        <v>7</v>
      </c>
      <c r="F69" s="154">
        <v>722.87</v>
      </c>
      <c r="G69" s="130">
        <f t="shared" si="3"/>
        <v>144.57</v>
      </c>
      <c r="H69" s="25">
        <f t="shared" si="4"/>
        <v>867.44</v>
      </c>
      <c r="I69" s="50"/>
    </row>
    <row r="70" spans="2:9" s="51" customFormat="1" ht="31.5" x14ac:dyDescent="0.25">
      <c r="B70" s="342">
        <f t="shared" si="5"/>
        <v>55</v>
      </c>
      <c r="C70" s="129" t="s">
        <v>436</v>
      </c>
      <c r="D70" s="129" t="s">
        <v>49</v>
      </c>
      <c r="E70" s="162" t="s">
        <v>7</v>
      </c>
      <c r="F70" s="154">
        <v>380.34</v>
      </c>
      <c r="G70" s="130">
        <f t="shared" si="3"/>
        <v>76.069999999999993</v>
      </c>
      <c r="H70" s="25">
        <f t="shared" si="4"/>
        <v>456.40999999999997</v>
      </c>
      <c r="I70" s="50"/>
    </row>
    <row r="71" spans="2:9" s="51" customFormat="1" ht="31.5" x14ac:dyDescent="0.25">
      <c r="B71" s="342">
        <f t="shared" si="5"/>
        <v>56</v>
      </c>
      <c r="C71" s="129" t="s">
        <v>437</v>
      </c>
      <c r="D71" s="129" t="s">
        <v>48</v>
      </c>
      <c r="E71" s="162" t="s">
        <v>7</v>
      </c>
      <c r="F71" s="154">
        <v>1501.18</v>
      </c>
      <c r="G71" s="130">
        <f t="shared" si="3"/>
        <v>300.24</v>
      </c>
      <c r="H71" s="25">
        <f t="shared" si="4"/>
        <v>1801.42</v>
      </c>
      <c r="I71" s="50"/>
    </row>
    <row r="72" spans="2:9" s="51" customFormat="1" x14ac:dyDescent="0.25">
      <c r="B72" s="342">
        <f t="shared" si="5"/>
        <v>57</v>
      </c>
      <c r="C72" s="129" t="s">
        <v>31</v>
      </c>
      <c r="D72" s="129" t="s">
        <v>38</v>
      </c>
      <c r="E72" s="162" t="s">
        <v>7</v>
      </c>
      <c r="F72" s="154">
        <v>4177.91</v>
      </c>
      <c r="G72" s="130">
        <f t="shared" ref="G72:G88" si="6">ROUND(F72*0.2,2)</f>
        <v>835.58</v>
      </c>
      <c r="H72" s="25">
        <f t="shared" si="4"/>
        <v>5013.49</v>
      </c>
      <c r="I72" s="50"/>
    </row>
    <row r="73" spans="2:9" s="51" customFormat="1" x14ac:dyDescent="0.25">
      <c r="B73" s="342">
        <f t="shared" si="5"/>
        <v>58</v>
      </c>
      <c r="C73" s="129" t="s">
        <v>438</v>
      </c>
      <c r="D73" s="129" t="s">
        <v>38</v>
      </c>
      <c r="E73" s="162" t="s">
        <v>7</v>
      </c>
      <c r="F73" s="154">
        <v>1215.5899999999999</v>
      </c>
      <c r="G73" s="130">
        <f t="shared" si="6"/>
        <v>243.12</v>
      </c>
      <c r="H73" s="25">
        <f t="shared" ref="H73:H88" si="7">F73+G73</f>
        <v>1458.71</v>
      </c>
      <c r="I73" s="50"/>
    </row>
    <row r="74" spans="2:9" s="51" customFormat="1" x14ac:dyDescent="0.25">
      <c r="B74" s="342">
        <f t="shared" si="5"/>
        <v>59</v>
      </c>
      <c r="C74" s="129" t="s">
        <v>1011</v>
      </c>
      <c r="D74" s="262" t="s">
        <v>38</v>
      </c>
      <c r="E74" s="344" t="s">
        <v>7</v>
      </c>
      <c r="F74" s="154">
        <v>600.45000000000005</v>
      </c>
      <c r="G74" s="130">
        <f t="shared" si="6"/>
        <v>120.09</v>
      </c>
      <c r="H74" s="25">
        <f t="shared" si="7"/>
        <v>720.54000000000008</v>
      </c>
      <c r="I74" s="50"/>
    </row>
    <row r="75" spans="2:9" s="51" customFormat="1" x14ac:dyDescent="0.25">
      <c r="B75" s="342">
        <f t="shared" si="5"/>
        <v>60</v>
      </c>
      <c r="C75" s="129" t="s">
        <v>1012</v>
      </c>
      <c r="D75" s="262" t="s">
        <v>38</v>
      </c>
      <c r="E75" s="344" t="s">
        <v>7</v>
      </c>
      <c r="F75" s="154">
        <v>953.26</v>
      </c>
      <c r="G75" s="130">
        <f t="shared" si="6"/>
        <v>190.65</v>
      </c>
      <c r="H75" s="25">
        <f t="shared" si="7"/>
        <v>1143.9100000000001</v>
      </c>
      <c r="I75" s="50"/>
    </row>
    <row r="76" spans="2:9" s="51" customFormat="1" ht="31.5" x14ac:dyDescent="0.25">
      <c r="B76" s="342">
        <f t="shared" si="5"/>
        <v>61</v>
      </c>
      <c r="C76" s="129" t="s">
        <v>838</v>
      </c>
      <c r="D76" s="129" t="s">
        <v>48</v>
      </c>
      <c r="E76" s="344" t="s">
        <v>7</v>
      </c>
      <c r="F76" s="154">
        <v>1486.43</v>
      </c>
      <c r="G76" s="130">
        <f t="shared" si="6"/>
        <v>297.29000000000002</v>
      </c>
      <c r="H76" s="25">
        <f t="shared" si="7"/>
        <v>1783.72</v>
      </c>
      <c r="I76" s="50"/>
    </row>
    <row r="77" spans="2:9" s="51" customFormat="1" x14ac:dyDescent="0.25">
      <c r="B77" s="342">
        <f t="shared" si="5"/>
        <v>62</v>
      </c>
      <c r="C77" s="168" t="s">
        <v>839</v>
      </c>
      <c r="D77" s="129" t="s">
        <v>842</v>
      </c>
      <c r="E77" s="344" t="s">
        <v>7</v>
      </c>
      <c r="F77" s="154">
        <v>14596.41</v>
      </c>
      <c r="G77" s="130">
        <f t="shared" si="6"/>
        <v>2919.28</v>
      </c>
      <c r="H77" s="25">
        <f t="shared" si="7"/>
        <v>17515.689999999999</v>
      </c>
      <c r="I77" s="50"/>
    </row>
    <row r="78" spans="2:9" s="51" customFormat="1" x14ac:dyDescent="0.25">
      <c r="B78" s="342">
        <f t="shared" si="5"/>
        <v>63</v>
      </c>
      <c r="C78" s="168" t="s">
        <v>843</v>
      </c>
      <c r="D78" s="129" t="s">
        <v>842</v>
      </c>
      <c r="E78" s="344" t="s">
        <v>7</v>
      </c>
      <c r="F78" s="154">
        <v>11858.74</v>
      </c>
      <c r="G78" s="130">
        <f t="shared" si="6"/>
        <v>2371.75</v>
      </c>
      <c r="H78" s="25">
        <f t="shared" si="7"/>
        <v>14230.49</v>
      </c>
      <c r="I78" s="50"/>
    </row>
    <row r="79" spans="2:9" s="51" customFormat="1" x14ac:dyDescent="0.25">
      <c r="B79" s="342">
        <f t="shared" si="5"/>
        <v>64</v>
      </c>
      <c r="C79" s="168" t="s">
        <v>840</v>
      </c>
      <c r="D79" s="345" t="s">
        <v>842</v>
      </c>
      <c r="E79" s="344" t="s">
        <v>7</v>
      </c>
      <c r="F79" s="154">
        <v>14590.01</v>
      </c>
      <c r="G79" s="130">
        <f t="shared" si="6"/>
        <v>2918</v>
      </c>
      <c r="H79" s="25">
        <f t="shared" si="7"/>
        <v>17508.010000000002</v>
      </c>
      <c r="I79" s="50"/>
    </row>
    <row r="80" spans="2:9" s="51" customFormat="1" ht="31.5" x14ac:dyDescent="0.25">
      <c r="B80" s="342">
        <f t="shared" si="5"/>
        <v>65</v>
      </c>
      <c r="C80" s="168" t="s">
        <v>2782</v>
      </c>
      <c r="D80" s="134" t="s">
        <v>160</v>
      </c>
      <c r="E80" s="344" t="s">
        <v>7</v>
      </c>
      <c r="F80" s="154">
        <v>10683.85</v>
      </c>
      <c r="G80" s="130">
        <f t="shared" si="6"/>
        <v>2136.77</v>
      </c>
      <c r="H80" s="25">
        <f t="shared" si="7"/>
        <v>12820.62</v>
      </c>
      <c r="I80" s="50"/>
    </row>
    <row r="81" spans="2:9" s="51" customFormat="1" ht="31.5" x14ac:dyDescent="0.25">
      <c r="B81" s="342">
        <f t="shared" si="5"/>
        <v>66</v>
      </c>
      <c r="C81" s="168" t="s">
        <v>2783</v>
      </c>
      <c r="D81" s="134" t="s">
        <v>160</v>
      </c>
      <c r="E81" s="344" t="s">
        <v>7</v>
      </c>
      <c r="F81" s="154">
        <v>3765.76</v>
      </c>
      <c r="G81" s="130">
        <f t="shared" si="6"/>
        <v>753.15</v>
      </c>
      <c r="H81" s="25">
        <f t="shared" si="7"/>
        <v>4518.91</v>
      </c>
      <c r="I81" s="50"/>
    </row>
    <row r="82" spans="2:9" s="51" customFormat="1" x14ac:dyDescent="0.25">
      <c r="B82" s="342">
        <f t="shared" si="5"/>
        <v>67</v>
      </c>
      <c r="C82" s="168" t="s">
        <v>841</v>
      </c>
      <c r="D82" s="134" t="s">
        <v>157</v>
      </c>
      <c r="E82" s="344" t="s">
        <v>7</v>
      </c>
      <c r="F82" s="154">
        <v>10895.57</v>
      </c>
      <c r="G82" s="130">
        <f t="shared" si="6"/>
        <v>2179.11</v>
      </c>
      <c r="H82" s="25">
        <f t="shared" si="7"/>
        <v>13074.68</v>
      </c>
      <c r="I82" s="50"/>
    </row>
    <row r="83" spans="2:9" s="51" customFormat="1" ht="31.5" x14ac:dyDescent="0.25">
      <c r="B83" s="342">
        <f t="shared" ref="B83:B97" si="8">1+B82</f>
        <v>68</v>
      </c>
      <c r="C83" s="171" t="s">
        <v>2784</v>
      </c>
      <c r="D83" s="134" t="s">
        <v>157</v>
      </c>
      <c r="E83" s="162" t="s">
        <v>7</v>
      </c>
      <c r="F83" s="154">
        <v>14413.95</v>
      </c>
      <c r="G83" s="130">
        <f t="shared" si="6"/>
        <v>2882.79</v>
      </c>
      <c r="H83" s="25">
        <f t="shared" si="7"/>
        <v>17296.740000000002</v>
      </c>
      <c r="I83" s="50"/>
    </row>
    <row r="84" spans="2:9" s="51" customFormat="1" ht="31.5" x14ac:dyDescent="0.25">
      <c r="B84" s="342">
        <f t="shared" si="8"/>
        <v>69</v>
      </c>
      <c r="C84" s="171" t="s">
        <v>3726</v>
      </c>
      <c r="D84" s="129" t="s">
        <v>38</v>
      </c>
      <c r="E84" s="162" t="s">
        <v>7</v>
      </c>
      <c r="F84" s="154">
        <f>F85+F86+F87</f>
        <v>3456.12</v>
      </c>
      <c r="G84" s="130">
        <f t="shared" ref="G84" si="9">ROUND(F84*0.2,2)</f>
        <v>691.22</v>
      </c>
      <c r="H84" s="25">
        <f t="shared" ref="H84" si="10">F84+G84</f>
        <v>4147.34</v>
      </c>
      <c r="I84" s="50"/>
    </row>
    <row r="85" spans="2:9" s="51" customFormat="1" ht="41.25" customHeight="1" x14ac:dyDescent="0.25">
      <c r="B85" s="342">
        <f t="shared" si="8"/>
        <v>70</v>
      </c>
      <c r="C85" s="171" t="s">
        <v>2785</v>
      </c>
      <c r="D85" s="129" t="s">
        <v>38</v>
      </c>
      <c r="E85" s="162" t="s">
        <v>7</v>
      </c>
      <c r="F85" s="154">
        <v>1152.04</v>
      </c>
      <c r="G85" s="154">
        <f t="shared" si="6"/>
        <v>230.41</v>
      </c>
      <c r="H85" s="25">
        <f t="shared" si="7"/>
        <v>1382.45</v>
      </c>
      <c r="I85" s="50"/>
    </row>
    <row r="86" spans="2:9" s="51" customFormat="1" ht="41.25" customHeight="1" x14ac:dyDescent="0.25">
      <c r="B86" s="342">
        <f t="shared" si="8"/>
        <v>71</v>
      </c>
      <c r="C86" s="171" t="s">
        <v>2786</v>
      </c>
      <c r="D86" s="129" t="s">
        <v>38</v>
      </c>
      <c r="E86" s="162" t="s">
        <v>7</v>
      </c>
      <c r="F86" s="154">
        <v>1152.04</v>
      </c>
      <c r="G86" s="154">
        <f t="shared" si="6"/>
        <v>230.41</v>
      </c>
      <c r="H86" s="25">
        <f t="shared" si="7"/>
        <v>1382.45</v>
      </c>
      <c r="I86" s="50"/>
    </row>
    <row r="87" spans="2:9" s="51" customFormat="1" ht="41.25" customHeight="1" x14ac:dyDescent="0.25">
      <c r="B87" s="342">
        <f t="shared" si="8"/>
        <v>72</v>
      </c>
      <c r="C87" s="171" t="s">
        <v>2787</v>
      </c>
      <c r="D87" s="129" t="s">
        <v>38</v>
      </c>
      <c r="E87" s="162" t="s">
        <v>7</v>
      </c>
      <c r="F87" s="154">
        <v>1152.04</v>
      </c>
      <c r="G87" s="154">
        <f t="shared" si="6"/>
        <v>230.41</v>
      </c>
      <c r="H87" s="25">
        <f t="shared" si="7"/>
        <v>1382.45</v>
      </c>
      <c r="I87" s="50"/>
    </row>
    <row r="88" spans="2:9" s="51" customFormat="1" ht="41.25" customHeight="1" x14ac:dyDescent="0.25">
      <c r="B88" s="342">
        <f t="shared" si="8"/>
        <v>73</v>
      </c>
      <c r="C88" s="161" t="s">
        <v>1044</v>
      </c>
      <c r="D88" s="129" t="s">
        <v>38</v>
      </c>
      <c r="E88" s="162" t="s">
        <v>7</v>
      </c>
      <c r="F88" s="163">
        <v>3266.5</v>
      </c>
      <c r="G88" s="154">
        <f t="shared" si="6"/>
        <v>653.29999999999995</v>
      </c>
      <c r="H88" s="53">
        <f t="shared" si="7"/>
        <v>3919.8</v>
      </c>
      <c r="I88" s="50"/>
    </row>
    <row r="89" spans="2:9" s="51" customFormat="1" ht="41.25" customHeight="1" x14ac:dyDescent="0.25">
      <c r="B89" s="342">
        <f t="shared" si="8"/>
        <v>74</v>
      </c>
      <c r="C89" s="161" t="s">
        <v>51</v>
      </c>
      <c r="D89" s="129" t="s">
        <v>38</v>
      </c>
      <c r="E89" s="162" t="s">
        <v>7</v>
      </c>
      <c r="F89" s="163">
        <v>1032.4100000000001</v>
      </c>
      <c r="G89" s="154">
        <f t="shared" ref="G89" si="11">ROUND(F89*0.2,2)</f>
        <v>206.48</v>
      </c>
      <c r="H89" s="53">
        <f t="shared" ref="H89" si="12">F89+G89</f>
        <v>1238.8900000000001</v>
      </c>
      <c r="I89" s="50"/>
    </row>
    <row r="90" spans="2:9" s="51" customFormat="1" ht="41.25" customHeight="1" x14ac:dyDescent="0.25">
      <c r="B90" s="342">
        <f t="shared" si="8"/>
        <v>75</v>
      </c>
      <c r="C90" s="161" t="s">
        <v>2538</v>
      </c>
      <c r="D90" s="129" t="s">
        <v>38</v>
      </c>
      <c r="E90" s="162" t="s">
        <v>7</v>
      </c>
      <c r="F90" s="163">
        <v>3815.48</v>
      </c>
      <c r="G90" s="154">
        <f t="shared" ref="G90:G91" si="13">ROUND(F90*0.2,2)</f>
        <v>763.1</v>
      </c>
      <c r="H90" s="53">
        <f t="shared" ref="H90:H91" si="14">F90+G90</f>
        <v>4578.58</v>
      </c>
      <c r="I90" s="50"/>
    </row>
    <row r="91" spans="2:9" s="51" customFormat="1" ht="41.25" customHeight="1" x14ac:dyDescent="0.25">
      <c r="B91" s="342">
        <f t="shared" si="8"/>
        <v>76</v>
      </c>
      <c r="C91" s="171" t="s">
        <v>2539</v>
      </c>
      <c r="D91" s="129" t="s">
        <v>38</v>
      </c>
      <c r="E91" s="162" t="s">
        <v>7</v>
      </c>
      <c r="F91" s="154">
        <v>3815.48</v>
      </c>
      <c r="G91" s="154">
        <f t="shared" si="13"/>
        <v>763.1</v>
      </c>
      <c r="H91" s="319">
        <f t="shared" si="14"/>
        <v>4578.58</v>
      </c>
      <c r="I91" s="50"/>
    </row>
    <row r="92" spans="2:9" s="51" customFormat="1" ht="41.25" customHeight="1" x14ac:dyDescent="0.25">
      <c r="B92" s="342">
        <f t="shared" si="8"/>
        <v>77</v>
      </c>
      <c r="C92" s="161" t="s">
        <v>2788</v>
      </c>
      <c r="D92" s="262" t="s">
        <v>38</v>
      </c>
      <c r="E92" s="344" t="s">
        <v>7</v>
      </c>
      <c r="F92" s="154">
        <v>1312.28</v>
      </c>
      <c r="G92" s="154">
        <f t="shared" ref="G92:G96" si="15">ROUND(F92*0.2,2)</f>
        <v>262.45999999999998</v>
      </c>
      <c r="H92" s="319">
        <f t="shared" ref="H92:H96" si="16">F92+G92</f>
        <v>1574.74</v>
      </c>
      <c r="I92" s="50"/>
    </row>
    <row r="93" spans="2:9" s="51" customFormat="1" ht="41.25" customHeight="1" x14ac:dyDescent="0.25">
      <c r="B93" s="342">
        <f t="shared" si="8"/>
        <v>78</v>
      </c>
      <c r="C93" s="161" t="s">
        <v>2789</v>
      </c>
      <c r="D93" s="262" t="s">
        <v>38</v>
      </c>
      <c r="E93" s="344" t="s">
        <v>7</v>
      </c>
      <c r="F93" s="154">
        <v>1132.25</v>
      </c>
      <c r="G93" s="154">
        <f t="shared" si="15"/>
        <v>226.45</v>
      </c>
      <c r="H93" s="319">
        <f t="shared" si="16"/>
        <v>1358.7</v>
      </c>
      <c r="I93" s="50"/>
    </row>
    <row r="94" spans="2:9" s="51" customFormat="1" ht="41.25" customHeight="1" x14ac:dyDescent="0.25">
      <c r="B94" s="342">
        <f t="shared" si="8"/>
        <v>79</v>
      </c>
      <c r="C94" s="161" t="s">
        <v>2790</v>
      </c>
      <c r="D94" s="262" t="s">
        <v>38</v>
      </c>
      <c r="E94" s="344" t="s">
        <v>7</v>
      </c>
      <c r="F94" s="154">
        <v>1058.5</v>
      </c>
      <c r="G94" s="154">
        <f t="shared" si="15"/>
        <v>211.7</v>
      </c>
      <c r="H94" s="319">
        <f t="shared" si="16"/>
        <v>1270.2</v>
      </c>
      <c r="I94" s="50"/>
    </row>
    <row r="95" spans="2:9" s="51" customFormat="1" ht="41.25" customHeight="1" x14ac:dyDescent="0.25">
      <c r="B95" s="342">
        <f t="shared" si="8"/>
        <v>80</v>
      </c>
      <c r="C95" s="161" t="s">
        <v>2791</v>
      </c>
      <c r="D95" s="262" t="s">
        <v>38</v>
      </c>
      <c r="E95" s="344" t="s">
        <v>7</v>
      </c>
      <c r="F95" s="154">
        <v>1220.3900000000001</v>
      </c>
      <c r="G95" s="154">
        <f t="shared" si="15"/>
        <v>244.08</v>
      </c>
      <c r="H95" s="319">
        <f t="shared" si="16"/>
        <v>1464.47</v>
      </c>
      <c r="I95" s="50"/>
    </row>
    <row r="96" spans="2:9" s="51" customFormat="1" ht="41.25" customHeight="1" x14ac:dyDescent="0.25">
      <c r="B96" s="342">
        <f t="shared" si="8"/>
        <v>81</v>
      </c>
      <c r="C96" s="171" t="s">
        <v>2792</v>
      </c>
      <c r="D96" s="129" t="s">
        <v>38</v>
      </c>
      <c r="E96" s="162" t="s">
        <v>7</v>
      </c>
      <c r="F96" s="154">
        <v>1216.3800000000001</v>
      </c>
      <c r="G96" s="154">
        <f t="shared" si="15"/>
        <v>243.28</v>
      </c>
      <c r="H96" s="319">
        <f t="shared" si="16"/>
        <v>1459.66</v>
      </c>
      <c r="I96" s="50"/>
    </row>
    <row r="97" spans="2:9" s="51" customFormat="1" ht="41.25" customHeight="1" thickBot="1" x14ac:dyDescent="0.3">
      <c r="B97" s="342">
        <f t="shared" si="8"/>
        <v>82</v>
      </c>
      <c r="C97" s="387" t="s">
        <v>3727</v>
      </c>
      <c r="D97" s="129" t="s">
        <v>38</v>
      </c>
      <c r="E97" s="391" t="s">
        <v>7</v>
      </c>
      <c r="F97" s="392">
        <v>1474.96</v>
      </c>
      <c r="G97" s="154">
        <f t="shared" ref="G97" si="17">ROUND(F97*0.2,2)</f>
        <v>294.99</v>
      </c>
      <c r="H97" s="319">
        <f t="shared" ref="H97" si="18">F97+G97</f>
        <v>1769.95</v>
      </c>
      <c r="I97" s="50"/>
    </row>
    <row r="98" spans="2:9" customFormat="1" ht="21" customHeight="1" thickBot="1" x14ac:dyDescent="0.3">
      <c r="B98" s="483" t="s">
        <v>50</v>
      </c>
      <c r="C98" s="484"/>
      <c r="D98" s="484"/>
      <c r="E98" s="484"/>
      <c r="F98" s="484"/>
      <c r="G98" s="484"/>
      <c r="H98" s="485"/>
      <c r="I98" s="50"/>
    </row>
    <row r="99" spans="2:9" customFormat="1" ht="48" thickBot="1" x14ac:dyDescent="0.3">
      <c r="B99" s="164" t="s">
        <v>0</v>
      </c>
      <c r="C99" s="165" t="s">
        <v>1</v>
      </c>
      <c r="D99" s="166" t="s">
        <v>32</v>
      </c>
      <c r="E99" s="165" t="s">
        <v>2</v>
      </c>
      <c r="F99" s="165" t="s">
        <v>3</v>
      </c>
      <c r="G99" s="165" t="s">
        <v>4</v>
      </c>
      <c r="H99" s="167" t="s">
        <v>5</v>
      </c>
      <c r="I99" s="50"/>
    </row>
    <row r="100" spans="2:9" customFormat="1" ht="21.75" customHeight="1" x14ac:dyDescent="0.25">
      <c r="B100" s="522" t="s">
        <v>2599</v>
      </c>
      <c r="C100" s="523"/>
      <c r="D100" s="523"/>
      <c r="E100" s="523"/>
      <c r="F100" s="523"/>
      <c r="G100" s="523"/>
      <c r="H100" s="524"/>
      <c r="I100" s="50"/>
    </row>
    <row r="101" spans="2:9" customFormat="1" ht="31.5" x14ac:dyDescent="0.25">
      <c r="B101" s="178">
        <v>1</v>
      </c>
      <c r="C101" s="168" t="s">
        <v>51</v>
      </c>
      <c r="D101" s="134" t="s">
        <v>63</v>
      </c>
      <c r="E101" s="162" t="s">
        <v>776</v>
      </c>
      <c r="F101" s="132">
        <v>2148.5100000000002</v>
      </c>
      <c r="G101" s="154">
        <f t="shared" ref="G101:G134" si="19">ROUND(F101*0.2,2)</f>
        <v>429.7</v>
      </c>
      <c r="H101" s="187">
        <f t="shared" ref="H101:H134" si="20">F101+G101</f>
        <v>2578.21</v>
      </c>
      <c r="I101" s="50"/>
    </row>
    <row r="102" spans="2:9" customFormat="1" ht="31.5" x14ac:dyDescent="0.25">
      <c r="B102" s="178">
        <f>1+B101</f>
        <v>2</v>
      </c>
      <c r="C102" s="168" t="s">
        <v>850</v>
      </c>
      <c r="D102" s="134" t="s">
        <v>63</v>
      </c>
      <c r="E102" s="162" t="s">
        <v>776</v>
      </c>
      <c r="F102" s="132">
        <v>2392.44</v>
      </c>
      <c r="G102" s="154">
        <f t="shared" si="19"/>
        <v>478.49</v>
      </c>
      <c r="H102" s="187">
        <f t="shared" si="20"/>
        <v>2870.9300000000003</v>
      </c>
      <c r="I102" s="50"/>
    </row>
    <row r="103" spans="2:9" customFormat="1" ht="31.5" x14ac:dyDescent="0.25">
      <c r="B103" s="178">
        <f t="shared" ref="B103:B134" si="21">1+B102</f>
        <v>3</v>
      </c>
      <c r="C103" s="168" t="s">
        <v>1009</v>
      </c>
      <c r="D103" s="134" t="s">
        <v>63</v>
      </c>
      <c r="E103" s="162" t="s">
        <v>776</v>
      </c>
      <c r="F103" s="132">
        <v>3682.63</v>
      </c>
      <c r="G103" s="154">
        <f t="shared" si="19"/>
        <v>736.53</v>
      </c>
      <c r="H103" s="187">
        <f t="shared" si="20"/>
        <v>4419.16</v>
      </c>
      <c r="I103" s="50"/>
    </row>
    <row r="104" spans="2:9" customFormat="1" ht="31.5" x14ac:dyDescent="0.25">
      <c r="B104" s="178">
        <f t="shared" si="21"/>
        <v>4</v>
      </c>
      <c r="C104" s="168" t="s">
        <v>1016</v>
      </c>
      <c r="D104" s="134" t="s">
        <v>63</v>
      </c>
      <c r="E104" s="162" t="s">
        <v>776</v>
      </c>
      <c r="F104" s="132">
        <v>2691.67</v>
      </c>
      <c r="G104" s="154">
        <f t="shared" si="19"/>
        <v>538.33000000000004</v>
      </c>
      <c r="H104" s="187">
        <f t="shared" si="20"/>
        <v>3230</v>
      </c>
      <c r="I104" s="50"/>
    </row>
    <row r="105" spans="2:9" customFormat="1" ht="31.5" x14ac:dyDescent="0.25">
      <c r="B105" s="178">
        <f t="shared" si="21"/>
        <v>5</v>
      </c>
      <c r="C105" s="168" t="s">
        <v>1173</v>
      </c>
      <c r="D105" s="134" t="s">
        <v>63</v>
      </c>
      <c r="E105" s="162" t="s">
        <v>776</v>
      </c>
      <c r="F105" s="132">
        <v>1918.65</v>
      </c>
      <c r="G105" s="154">
        <f t="shared" si="19"/>
        <v>383.73</v>
      </c>
      <c r="H105" s="187">
        <f t="shared" si="20"/>
        <v>2302.38</v>
      </c>
      <c r="I105" s="50"/>
    </row>
    <row r="106" spans="2:9" customFormat="1" ht="31.5" x14ac:dyDescent="0.25">
      <c r="B106" s="178">
        <f t="shared" si="21"/>
        <v>6</v>
      </c>
      <c r="C106" s="168" t="s">
        <v>2600</v>
      </c>
      <c r="D106" s="134" t="s">
        <v>63</v>
      </c>
      <c r="E106" s="162" t="s">
        <v>776</v>
      </c>
      <c r="F106" s="132">
        <v>2192.2199999999998</v>
      </c>
      <c r="G106" s="154">
        <f t="shared" si="19"/>
        <v>438.44</v>
      </c>
      <c r="H106" s="187">
        <f t="shared" si="20"/>
        <v>2630.66</v>
      </c>
      <c r="I106" s="50"/>
    </row>
    <row r="107" spans="2:9" customFormat="1" ht="31.5" x14ac:dyDescent="0.25">
      <c r="B107" s="178">
        <f t="shared" si="21"/>
        <v>7</v>
      </c>
      <c r="C107" s="168" t="s">
        <v>2601</v>
      </c>
      <c r="D107" s="134" t="s">
        <v>63</v>
      </c>
      <c r="E107" s="162" t="s">
        <v>776</v>
      </c>
      <c r="F107" s="132">
        <v>2423.66</v>
      </c>
      <c r="G107" s="154">
        <f>ROUND(F107*0.2,2)</f>
        <v>484.73</v>
      </c>
      <c r="H107" s="187">
        <f>F107+G107</f>
        <v>2908.39</v>
      </c>
      <c r="I107" s="50"/>
    </row>
    <row r="108" spans="2:9" customFormat="1" ht="31.5" x14ac:dyDescent="0.25">
      <c r="B108" s="178">
        <f t="shared" si="21"/>
        <v>8</v>
      </c>
      <c r="C108" s="168" t="s">
        <v>57</v>
      </c>
      <c r="D108" s="134" t="s">
        <v>63</v>
      </c>
      <c r="E108" s="162" t="s">
        <v>776</v>
      </c>
      <c r="F108" s="132">
        <v>2048.87</v>
      </c>
      <c r="G108" s="154">
        <f t="shared" si="19"/>
        <v>409.77</v>
      </c>
      <c r="H108" s="187">
        <f t="shared" si="20"/>
        <v>2458.64</v>
      </c>
      <c r="I108" s="50"/>
    </row>
    <row r="109" spans="2:9" customFormat="1" ht="31.5" x14ac:dyDescent="0.25">
      <c r="B109" s="178">
        <f t="shared" si="21"/>
        <v>9</v>
      </c>
      <c r="C109" s="168" t="s">
        <v>2602</v>
      </c>
      <c r="D109" s="134" t="s">
        <v>63</v>
      </c>
      <c r="E109" s="162" t="s">
        <v>776</v>
      </c>
      <c r="F109" s="132">
        <v>2500.19</v>
      </c>
      <c r="G109" s="154">
        <f t="shared" si="19"/>
        <v>500.04</v>
      </c>
      <c r="H109" s="187">
        <f t="shared" si="20"/>
        <v>3000.23</v>
      </c>
      <c r="I109" s="50"/>
    </row>
    <row r="110" spans="2:9" customFormat="1" ht="31.5" x14ac:dyDescent="0.25">
      <c r="B110" s="178">
        <f t="shared" si="21"/>
        <v>10</v>
      </c>
      <c r="C110" s="168" t="s">
        <v>2603</v>
      </c>
      <c r="D110" s="134" t="s">
        <v>63</v>
      </c>
      <c r="E110" s="162" t="s">
        <v>776</v>
      </c>
      <c r="F110" s="132">
        <v>2207.39</v>
      </c>
      <c r="G110" s="154">
        <f t="shared" si="19"/>
        <v>441.48</v>
      </c>
      <c r="H110" s="187">
        <f t="shared" si="20"/>
        <v>2648.87</v>
      </c>
      <c r="I110" s="50"/>
    </row>
    <row r="111" spans="2:9" customFormat="1" ht="31.5" x14ac:dyDescent="0.25">
      <c r="B111" s="178">
        <f t="shared" si="21"/>
        <v>11</v>
      </c>
      <c r="C111" s="168" t="s">
        <v>2604</v>
      </c>
      <c r="D111" s="134" t="s">
        <v>63</v>
      </c>
      <c r="E111" s="162" t="s">
        <v>776</v>
      </c>
      <c r="F111" s="132">
        <v>1930.73</v>
      </c>
      <c r="G111" s="154">
        <f t="shared" si="19"/>
        <v>386.15</v>
      </c>
      <c r="H111" s="187">
        <f t="shared" si="20"/>
        <v>2316.88</v>
      </c>
      <c r="I111" s="50"/>
    </row>
    <row r="112" spans="2:9" customFormat="1" ht="31.5" x14ac:dyDescent="0.25">
      <c r="B112" s="178">
        <f t="shared" si="21"/>
        <v>12</v>
      </c>
      <c r="C112" s="168" t="s">
        <v>17</v>
      </c>
      <c r="D112" s="134" t="s">
        <v>63</v>
      </c>
      <c r="E112" s="162" t="s">
        <v>776</v>
      </c>
      <c r="F112" s="132">
        <v>2091.08</v>
      </c>
      <c r="G112" s="154">
        <f t="shared" si="19"/>
        <v>418.22</v>
      </c>
      <c r="H112" s="187">
        <f t="shared" si="20"/>
        <v>2509.3000000000002</v>
      </c>
      <c r="I112" s="50"/>
    </row>
    <row r="113" spans="2:13" ht="31.5" x14ac:dyDescent="0.25">
      <c r="B113" s="178">
        <f t="shared" si="21"/>
        <v>13</v>
      </c>
      <c r="C113" s="168" t="s">
        <v>53</v>
      </c>
      <c r="D113" s="134" t="s">
        <v>63</v>
      </c>
      <c r="E113" s="162" t="s">
        <v>776</v>
      </c>
      <c r="F113" s="132">
        <v>2168.7199999999998</v>
      </c>
      <c r="G113" s="154">
        <f t="shared" si="19"/>
        <v>433.74</v>
      </c>
      <c r="H113" s="187">
        <f t="shared" si="20"/>
        <v>2602.46</v>
      </c>
      <c r="J113"/>
      <c r="K113"/>
      <c r="L113"/>
      <c r="M113"/>
    </row>
    <row r="114" spans="2:13" ht="31.5" x14ac:dyDescent="0.25">
      <c r="B114" s="178">
        <f t="shared" si="21"/>
        <v>14</v>
      </c>
      <c r="C114" s="168" t="s">
        <v>2605</v>
      </c>
      <c r="D114" s="134" t="s">
        <v>63</v>
      </c>
      <c r="E114" s="162" t="s">
        <v>776</v>
      </c>
      <c r="F114" s="132">
        <v>1903.54</v>
      </c>
      <c r="G114" s="154">
        <f t="shared" si="19"/>
        <v>380.71</v>
      </c>
      <c r="H114" s="187">
        <f t="shared" si="20"/>
        <v>2284.25</v>
      </c>
      <c r="J114"/>
      <c r="K114"/>
      <c r="L114"/>
      <c r="M114"/>
    </row>
    <row r="115" spans="2:13" ht="31.5" x14ac:dyDescent="0.25">
      <c r="B115" s="178">
        <f t="shared" si="21"/>
        <v>15</v>
      </c>
      <c r="C115" s="168" t="s">
        <v>2606</v>
      </c>
      <c r="D115" s="134" t="s">
        <v>63</v>
      </c>
      <c r="E115" s="162" t="s">
        <v>776</v>
      </c>
      <c r="F115" s="132">
        <v>2298.86</v>
      </c>
      <c r="G115" s="154">
        <f t="shared" si="19"/>
        <v>459.77</v>
      </c>
      <c r="H115" s="187">
        <f t="shared" si="20"/>
        <v>2758.63</v>
      </c>
      <c r="J115"/>
      <c r="K115"/>
      <c r="L115"/>
      <c r="M115"/>
    </row>
    <row r="116" spans="2:13" ht="31.5" x14ac:dyDescent="0.25">
      <c r="B116" s="178">
        <f t="shared" si="21"/>
        <v>16</v>
      </c>
      <c r="C116" s="168" t="s">
        <v>2607</v>
      </c>
      <c r="D116" s="134" t="s">
        <v>63</v>
      </c>
      <c r="E116" s="162" t="s">
        <v>776</v>
      </c>
      <c r="F116" s="132">
        <v>2483.7800000000002</v>
      </c>
      <c r="G116" s="154">
        <f t="shared" si="19"/>
        <v>496.76</v>
      </c>
      <c r="H116" s="187">
        <f t="shared" si="20"/>
        <v>2980.54</v>
      </c>
      <c r="J116"/>
      <c r="K116"/>
      <c r="L116"/>
      <c r="M116"/>
    </row>
    <row r="117" spans="2:13" ht="31.5" x14ac:dyDescent="0.25">
      <c r="B117" s="178">
        <f t="shared" si="21"/>
        <v>17</v>
      </c>
      <c r="C117" s="168" t="s">
        <v>844</v>
      </c>
      <c r="D117" s="134" t="s">
        <v>63</v>
      </c>
      <c r="E117" s="162" t="s">
        <v>776</v>
      </c>
      <c r="F117" s="132">
        <v>2281.6999999999998</v>
      </c>
      <c r="G117" s="154">
        <f>ROUND(F117*0.2,2)</f>
        <v>456.34</v>
      </c>
      <c r="H117" s="187">
        <f>F117+G117</f>
        <v>2738.04</v>
      </c>
      <c r="J117"/>
      <c r="K117"/>
      <c r="L117"/>
      <c r="M117"/>
    </row>
    <row r="118" spans="2:13" ht="31.5" x14ac:dyDescent="0.25">
      <c r="B118" s="178">
        <f t="shared" si="21"/>
        <v>18</v>
      </c>
      <c r="C118" s="168" t="s">
        <v>58</v>
      </c>
      <c r="D118" s="134" t="s">
        <v>63</v>
      </c>
      <c r="E118" s="162" t="s">
        <v>776</v>
      </c>
      <c r="F118" s="132">
        <v>1927.11</v>
      </c>
      <c r="G118" s="154">
        <f t="shared" si="19"/>
        <v>385.42</v>
      </c>
      <c r="H118" s="187">
        <f t="shared" si="20"/>
        <v>2312.5299999999997</v>
      </c>
      <c r="J118"/>
      <c r="K118"/>
      <c r="L118"/>
      <c r="M118"/>
    </row>
    <row r="119" spans="2:13" ht="31.5" x14ac:dyDescent="0.25">
      <c r="B119" s="178">
        <f t="shared" si="21"/>
        <v>19</v>
      </c>
      <c r="C119" s="168" t="s">
        <v>2608</v>
      </c>
      <c r="D119" s="134" t="s">
        <v>63</v>
      </c>
      <c r="E119" s="162" t="s">
        <v>776</v>
      </c>
      <c r="F119" s="132">
        <v>1946.42</v>
      </c>
      <c r="G119" s="154">
        <f t="shared" si="19"/>
        <v>389.28</v>
      </c>
      <c r="H119" s="187">
        <f t="shared" si="20"/>
        <v>2335.6999999999998</v>
      </c>
      <c r="J119"/>
      <c r="K119"/>
      <c r="L119"/>
      <c r="M119"/>
    </row>
    <row r="120" spans="2:13" ht="31.5" x14ac:dyDescent="0.25">
      <c r="B120" s="178">
        <f t="shared" si="21"/>
        <v>20</v>
      </c>
      <c r="C120" s="168" t="s">
        <v>2609</v>
      </c>
      <c r="D120" s="134" t="s">
        <v>63</v>
      </c>
      <c r="E120" s="162" t="s">
        <v>776</v>
      </c>
      <c r="F120" s="132">
        <v>1886.97</v>
      </c>
      <c r="G120" s="154">
        <f t="shared" si="19"/>
        <v>377.39</v>
      </c>
      <c r="H120" s="187">
        <f t="shared" si="20"/>
        <v>2264.36</v>
      </c>
      <c r="J120"/>
      <c r="K120"/>
      <c r="L120"/>
      <c r="M120"/>
    </row>
    <row r="121" spans="2:13" ht="31.5" x14ac:dyDescent="0.25">
      <c r="B121" s="178">
        <f t="shared" si="21"/>
        <v>21</v>
      </c>
      <c r="C121" s="168" t="s">
        <v>2610</v>
      </c>
      <c r="D121" s="134" t="s">
        <v>63</v>
      </c>
      <c r="E121" s="162" t="s">
        <v>776</v>
      </c>
      <c r="F121" s="132">
        <v>2407.44</v>
      </c>
      <c r="G121" s="154">
        <f t="shared" si="19"/>
        <v>481.49</v>
      </c>
      <c r="H121" s="187">
        <f t="shared" si="20"/>
        <v>2888.9300000000003</v>
      </c>
      <c r="J121"/>
      <c r="K121"/>
      <c r="L121"/>
      <c r="M121"/>
    </row>
    <row r="122" spans="2:13" ht="31.5" x14ac:dyDescent="0.25">
      <c r="B122" s="178">
        <f t="shared" si="21"/>
        <v>22</v>
      </c>
      <c r="C122" s="168" t="s">
        <v>2611</v>
      </c>
      <c r="D122" s="134" t="s">
        <v>63</v>
      </c>
      <c r="E122" s="162" t="s">
        <v>776</v>
      </c>
      <c r="F122" s="132">
        <v>2534.87</v>
      </c>
      <c r="G122" s="154">
        <f t="shared" si="19"/>
        <v>506.97</v>
      </c>
      <c r="H122" s="187">
        <f t="shared" si="20"/>
        <v>3041.84</v>
      </c>
      <c r="J122"/>
      <c r="K122"/>
      <c r="L122"/>
      <c r="M122"/>
    </row>
    <row r="123" spans="2:13" ht="31.5" x14ac:dyDescent="0.25">
      <c r="B123" s="178">
        <f t="shared" si="21"/>
        <v>23</v>
      </c>
      <c r="C123" s="168" t="s">
        <v>849</v>
      </c>
      <c r="D123" s="134" t="s">
        <v>63</v>
      </c>
      <c r="E123" s="162" t="s">
        <v>776</v>
      </c>
      <c r="F123" s="132">
        <v>2219.52</v>
      </c>
      <c r="G123" s="154">
        <f t="shared" si="19"/>
        <v>443.9</v>
      </c>
      <c r="H123" s="187">
        <f t="shared" si="20"/>
        <v>2663.42</v>
      </c>
      <c r="J123"/>
      <c r="K123"/>
      <c r="L123"/>
      <c r="M123"/>
    </row>
    <row r="124" spans="2:13" ht="31.5" x14ac:dyDescent="0.25">
      <c r="B124" s="178">
        <f t="shared" si="21"/>
        <v>24</v>
      </c>
      <c r="C124" s="168" t="s">
        <v>851</v>
      </c>
      <c r="D124" s="134" t="s">
        <v>63</v>
      </c>
      <c r="E124" s="162" t="s">
        <v>776</v>
      </c>
      <c r="F124" s="132">
        <v>2214.83</v>
      </c>
      <c r="G124" s="154">
        <f t="shared" si="19"/>
        <v>442.97</v>
      </c>
      <c r="H124" s="187">
        <f t="shared" si="20"/>
        <v>2657.8</v>
      </c>
      <c r="J124"/>
      <c r="K124"/>
      <c r="L124"/>
      <c r="M124"/>
    </row>
    <row r="125" spans="2:13" ht="31.5" x14ac:dyDescent="0.25">
      <c r="B125" s="178">
        <f t="shared" si="21"/>
        <v>25</v>
      </c>
      <c r="C125" s="168" t="s">
        <v>55</v>
      </c>
      <c r="D125" s="134" t="s">
        <v>63</v>
      </c>
      <c r="E125" s="162" t="s">
        <v>776</v>
      </c>
      <c r="F125" s="132">
        <v>2064.33</v>
      </c>
      <c r="G125" s="154">
        <f t="shared" si="19"/>
        <v>412.87</v>
      </c>
      <c r="H125" s="187">
        <f t="shared" si="20"/>
        <v>2477.1999999999998</v>
      </c>
      <c r="J125"/>
      <c r="K125"/>
      <c r="L125"/>
      <c r="M125"/>
    </row>
    <row r="126" spans="2:13" ht="31.5" x14ac:dyDescent="0.25">
      <c r="B126" s="178">
        <f t="shared" si="21"/>
        <v>26</v>
      </c>
      <c r="C126" s="168" t="s">
        <v>60</v>
      </c>
      <c r="D126" s="134" t="s">
        <v>63</v>
      </c>
      <c r="E126" s="162" t="s">
        <v>776</v>
      </c>
      <c r="F126" s="132">
        <v>2321.7399999999998</v>
      </c>
      <c r="G126" s="154">
        <f t="shared" si="19"/>
        <v>464.35</v>
      </c>
      <c r="H126" s="187">
        <f t="shared" si="20"/>
        <v>2786.0899999999997</v>
      </c>
      <c r="J126"/>
      <c r="K126"/>
      <c r="L126"/>
      <c r="M126"/>
    </row>
    <row r="127" spans="2:13" ht="31.5" x14ac:dyDescent="0.25">
      <c r="B127" s="178">
        <f t="shared" si="21"/>
        <v>27</v>
      </c>
      <c r="C127" s="168" t="s">
        <v>845</v>
      </c>
      <c r="D127" s="134" t="s">
        <v>63</v>
      </c>
      <c r="E127" s="162" t="s">
        <v>776</v>
      </c>
      <c r="F127" s="132">
        <v>2490.23</v>
      </c>
      <c r="G127" s="154">
        <f t="shared" si="19"/>
        <v>498.05</v>
      </c>
      <c r="H127" s="187">
        <f t="shared" si="20"/>
        <v>2988.28</v>
      </c>
      <c r="J127"/>
      <c r="K127"/>
      <c r="L127"/>
      <c r="M127"/>
    </row>
    <row r="128" spans="2:13" ht="31.5" x14ac:dyDescent="0.25">
      <c r="B128" s="178">
        <f t="shared" si="21"/>
        <v>28</v>
      </c>
      <c r="C128" s="168" t="s">
        <v>2612</v>
      </c>
      <c r="D128" s="134" t="s">
        <v>63</v>
      </c>
      <c r="E128" s="162" t="s">
        <v>776</v>
      </c>
      <c r="F128" s="132">
        <v>2401.2600000000002</v>
      </c>
      <c r="G128" s="154">
        <f t="shared" si="19"/>
        <v>480.25</v>
      </c>
      <c r="H128" s="187">
        <f t="shared" si="20"/>
        <v>2881.51</v>
      </c>
    </row>
    <row r="129" spans="2:13" ht="31.5" x14ac:dyDescent="0.25">
      <c r="B129" s="178">
        <f t="shared" si="21"/>
        <v>29</v>
      </c>
      <c r="C129" s="168" t="s">
        <v>59</v>
      </c>
      <c r="D129" s="134" t="s">
        <v>63</v>
      </c>
      <c r="E129" s="162" t="s">
        <v>776</v>
      </c>
      <c r="F129" s="132">
        <v>1837.6</v>
      </c>
      <c r="G129" s="154">
        <f t="shared" si="19"/>
        <v>367.52</v>
      </c>
      <c r="H129" s="187">
        <f t="shared" si="20"/>
        <v>2205.12</v>
      </c>
    </row>
    <row r="130" spans="2:13" ht="31.5" x14ac:dyDescent="0.25">
      <c r="B130" s="178">
        <f t="shared" si="21"/>
        <v>30</v>
      </c>
      <c r="C130" s="168" t="s">
        <v>1008</v>
      </c>
      <c r="D130" s="134" t="s">
        <v>63</v>
      </c>
      <c r="E130" s="162" t="s">
        <v>776</v>
      </c>
      <c r="F130" s="132">
        <v>2496.9499999999998</v>
      </c>
      <c r="G130" s="154">
        <f t="shared" si="19"/>
        <v>499.39</v>
      </c>
      <c r="H130" s="187">
        <f t="shared" si="20"/>
        <v>2996.3399999999997</v>
      </c>
    </row>
    <row r="131" spans="2:13" ht="31.5" x14ac:dyDescent="0.25">
      <c r="B131" s="178">
        <f t="shared" si="21"/>
        <v>31</v>
      </c>
      <c r="C131" s="168" t="s">
        <v>56</v>
      </c>
      <c r="D131" s="134" t="s">
        <v>63</v>
      </c>
      <c r="E131" s="162" t="s">
        <v>776</v>
      </c>
      <c r="F131" s="132">
        <v>2428.06</v>
      </c>
      <c r="G131" s="154">
        <f t="shared" si="19"/>
        <v>485.61</v>
      </c>
      <c r="H131" s="187">
        <f t="shared" si="20"/>
        <v>2913.67</v>
      </c>
    </row>
    <row r="132" spans="2:13" ht="31.5" x14ac:dyDescent="0.25">
      <c r="B132" s="178">
        <f t="shared" si="21"/>
        <v>32</v>
      </c>
      <c r="C132" s="168" t="s">
        <v>848</v>
      </c>
      <c r="D132" s="134" t="s">
        <v>63</v>
      </c>
      <c r="E132" s="162" t="s">
        <v>776</v>
      </c>
      <c r="F132" s="132">
        <v>1941.51</v>
      </c>
      <c r="G132" s="154">
        <f t="shared" si="19"/>
        <v>388.3</v>
      </c>
      <c r="H132" s="187">
        <f t="shared" si="20"/>
        <v>2329.81</v>
      </c>
    </row>
    <row r="133" spans="2:13" ht="31.5" x14ac:dyDescent="0.25">
      <c r="B133" s="178">
        <f t="shared" si="21"/>
        <v>33</v>
      </c>
      <c r="C133" s="168" t="s">
        <v>846</v>
      </c>
      <c r="D133" s="134" t="s">
        <v>63</v>
      </c>
      <c r="E133" s="162" t="s">
        <v>776</v>
      </c>
      <c r="F133" s="132">
        <v>2207.31</v>
      </c>
      <c r="G133" s="154">
        <f t="shared" si="19"/>
        <v>441.46</v>
      </c>
      <c r="H133" s="187">
        <f t="shared" si="20"/>
        <v>2648.77</v>
      </c>
    </row>
    <row r="134" spans="2:13" ht="31.5" x14ac:dyDescent="0.25">
      <c r="B134" s="178">
        <f t="shared" si="21"/>
        <v>34</v>
      </c>
      <c r="C134" s="168" t="s">
        <v>2613</v>
      </c>
      <c r="D134" s="134" t="s">
        <v>63</v>
      </c>
      <c r="E134" s="162" t="s">
        <v>776</v>
      </c>
      <c r="F134" s="132">
        <v>4430.4799999999996</v>
      </c>
      <c r="G134" s="154">
        <f t="shared" si="19"/>
        <v>886.1</v>
      </c>
      <c r="H134" s="187">
        <f t="shared" si="20"/>
        <v>5316.58</v>
      </c>
    </row>
    <row r="135" spans="2:13" x14ac:dyDescent="0.25">
      <c r="B135" s="525" t="s">
        <v>2614</v>
      </c>
      <c r="C135" s="526"/>
      <c r="D135" s="526"/>
      <c r="E135" s="526"/>
      <c r="F135" s="526"/>
      <c r="G135" s="526"/>
      <c r="H135" s="527"/>
    </row>
    <row r="136" spans="2:13" s="1" customFormat="1" ht="21.75" customHeight="1" x14ac:dyDescent="0.25">
      <c r="B136" s="178">
        <v>35</v>
      </c>
      <c r="C136" s="169" t="s">
        <v>2615</v>
      </c>
      <c r="D136" s="158" t="s">
        <v>63</v>
      </c>
      <c r="E136" s="152" t="s">
        <v>776</v>
      </c>
      <c r="F136" s="170">
        <v>2555.15</v>
      </c>
      <c r="G136" s="153">
        <f>ROUND(F136*0.2,2)</f>
        <v>511.03</v>
      </c>
      <c r="H136" s="177">
        <f>F136+G136</f>
        <v>3066.1800000000003</v>
      </c>
      <c r="I136" s="50"/>
      <c r="J136" s="289"/>
      <c r="K136" s="289"/>
      <c r="L136" s="289"/>
      <c r="M136" s="289"/>
    </row>
    <row r="137" spans="2:13" s="52" customFormat="1" ht="78.75" x14ac:dyDescent="0.25">
      <c r="B137" s="178">
        <f>1+B136</f>
        <v>36</v>
      </c>
      <c r="C137" s="171" t="s">
        <v>2616</v>
      </c>
      <c r="D137" s="134" t="s">
        <v>63</v>
      </c>
      <c r="E137" s="162" t="s">
        <v>776</v>
      </c>
      <c r="F137" s="172">
        <v>4573.05</v>
      </c>
      <c r="G137" s="154">
        <f>ROUND(F137*0.2,2)</f>
        <v>914.61</v>
      </c>
      <c r="H137" s="187">
        <f>F137+G137</f>
        <v>5487.66</v>
      </c>
      <c r="I137" s="50"/>
    </row>
    <row r="138" spans="2:13" s="13" customFormat="1" ht="31.5" x14ac:dyDescent="0.25">
      <c r="B138" s="178">
        <f t="shared" ref="B138:B201" si="22">1+B137</f>
        <v>37</v>
      </c>
      <c r="C138" s="173" t="s">
        <v>2617</v>
      </c>
      <c r="D138" s="158" t="s">
        <v>63</v>
      </c>
      <c r="E138" s="152" t="s">
        <v>776</v>
      </c>
      <c r="F138" s="170">
        <v>2508.23</v>
      </c>
      <c r="G138" s="153">
        <f>ROUND(F138*0.2,2)</f>
        <v>501.65</v>
      </c>
      <c r="H138" s="177">
        <f>F138+G138</f>
        <v>3009.88</v>
      </c>
      <c r="I138" s="50"/>
      <c r="J138" s="52"/>
      <c r="K138" s="52"/>
      <c r="L138" s="52"/>
      <c r="M138" s="52"/>
    </row>
    <row r="139" spans="2:13" s="13" customFormat="1" ht="31.5" x14ac:dyDescent="0.25">
      <c r="B139" s="178">
        <f t="shared" si="22"/>
        <v>38</v>
      </c>
      <c r="C139" s="171" t="s">
        <v>2618</v>
      </c>
      <c r="D139" s="158" t="s">
        <v>63</v>
      </c>
      <c r="E139" s="152" t="s">
        <v>776</v>
      </c>
      <c r="F139" s="170">
        <v>2509.9299999999998</v>
      </c>
      <c r="G139" s="153">
        <f>ROUND(F139*0.2,2)</f>
        <v>501.99</v>
      </c>
      <c r="H139" s="177">
        <f>F139+G139</f>
        <v>3011.92</v>
      </c>
      <c r="I139" s="50"/>
      <c r="J139" s="52"/>
      <c r="K139" s="52"/>
      <c r="L139" s="52"/>
      <c r="M139" s="52"/>
    </row>
    <row r="140" spans="2:13" s="13" customFormat="1" ht="31.5" x14ac:dyDescent="0.25">
      <c r="B140" s="178">
        <f t="shared" si="22"/>
        <v>39</v>
      </c>
      <c r="C140" s="173" t="s">
        <v>2619</v>
      </c>
      <c r="D140" s="134" t="s">
        <v>63</v>
      </c>
      <c r="E140" s="162" t="s">
        <v>776</v>
      </c>
      <c r="F140" s="172">
        <v>1918.77</v>
      </c>
      <c r="G140" s="154">
        <f>ROUND(F140*0.2,2)</f>
        <v>383.75</v>
      </c>
      <c r="H140" s="187">
        <f>F140+G140</f>
        <v>2302.52</v>
      </c>
      <c r="I140" s="50"/>
      <c r="J140" s="52"/>
      <c r="K140" s="52"/>
      <c r="L140" s="52"/>
      <c r="M140" s="52"/>
    </row>
    <row r="141" spans="2:13" s="13" customFormat="1" ht="36.75" customHeight="1" x14ac:dyDescent="0.25">
      <c r="B141" s="178">
        <f t="shared" si="22"/>
        <v>40</v>
      </c>
      <c r="C141" s="173" t="s">
        <v>2620</v>
      </c>
      <c r="D141" s="134" t="s">
        <v>63</v>
      </c>
      <c r="E141" s="162" t="s">
        <v>776</v>
      </c>
      <c r="F141" s="172">
        <v>1961.66</v>
      </c>
      <c r="G141" s="154">
        <f t="shared" ref="G141:G201" si="23">ROUND(F141*0.2,2)</f>
        <v>392.33</v>
      </c>
      <c r="H141" s="187">
        <f t="shared" ref="H141:H201" si="24">F141+G141</f>
        <v>2353.9900000000002</v>
      </c>
      <c r="I141" s="50"/>
      <c r="J141" s="52"/>
      <c r="K141" s="52"/>
      <c r="L141" s="52"/>
      <c r="M141" s="52"/>
    </row>
    <row r="142" spans="2:13" s="13" customFormat="1" ht="31.5" x14ac:dyDescent="0.25">
      <c r="B142" s="178">
        <f t="shared" si="22"/>
        <v>41</v>
      </c>
      <c r="C142" s="171" t="s">
        <v>2621</v>
      </c>
      <c r="D142" s="134" t="s">
        <v>63</v>
      </c>
      <c r="E142" s="162" t="s">
        <v>776</v>
      </c>
      <c r="F142" s="172">
        <v>1994.36</v>
      </c>
      <c r="G142" s="154">
        <f t="shared" si="23"/>
        <v>398.87</v>
      </c>
      <c r="H142" s="187">
        <f t="shared" si="24"/>
        <v>2393.23</v>
      </c>
      <c r="I142" s="50"/>
      <c r="J142" s="52"/>
      <c r="K142" s="52"/>
      <c r="L142" s="52"/>
      <c r="M142" s="52"/>
    </row>
    <row r="143" spans="2:13" s="13" customFormat="1" ht="31.5" x14ac:dyDescent="0.25">
      <c r="B143" s="178">
        <f t="shared" si="22"/>
        <v>42</v>
      </c>
      <c r="C143" s="171" t="s">
        <v>2622</v>
      </c>
      <c r="D143" s="134" t="s">
        <v>63</v>
      </c>
      <c r="E143" s="162" t="s">
        <v>776</v>
      </c>
      <c r="F143" s="172">
        <v>1994.36</v>
      </c>
      <c r="G143" s="154">
        <f t="shared" si="23"/>
        <v>398.87</v>
      </c>
      <c r="H143" s="187">
        <f t="shared" si="24"/>
        <v>2393.23</v>
      </c>
      <c r="I143" s="50"/>
      <c r="J143" s="52"/>
      <c r="K143" s="52"/>
      <c r="L143" s="52"/>
      <c r="M143" s="52"/>
    </row>
    <row r="144" spans="2:13" s="13" customFormat="1" ht="30" customHeight="1" x14ac:dyDescent="0.25">
      <c r="B144" s="178">
        <f t="shared" si="22"/>
        <v>43</v>
      </c>
      <c r="C144" s="171" t="s">
        <v>782</v>
      </c>
      <c r="D144" s="134" t="s">
        <v>63</v>
      </c>
      <c r="E144" s="162" t="s">
        <v>776</v>
      </c>
      <c r="F144" s="172">
        <v>2058.56</v>
      </c>
      <c r="G144" s="154">
        <f>ROUND(F144*0.2,2)</f>
        <v>411.71</v>
      </c>
      <c r="H144" s="187">
        <f>F144+G144</f>
        <v>2470.27</v>
      </c>
      <c r="I144" s="50"/>
      <c r="J144" s="52"/>
      <c r="K144" s="52"/>
      <c r="L144" s="52"/>
      <c r="M144" s="52"/>
    </row>
    <row r="145" spans="2:13" s="13" customFormat="1" ht="31.5" x14ac:dyDescent="0.25">
      <c r="B145" s="178">
        <f t="shared" si="22"/>
        <v>44</v>
      </c>
      <c r="C145" s="159" t="s">
        <v>2623</v>
      </c>
      <c r="D145" s="134" t="s">
        <v>63</v>
      </c>
      <c r="E145" s="162" t="s">
        <v>776</v>
      </c>
      <c r="F145" s="172">
        <v>1045.05</v>
      </c>
      <c r="G145" s="154">
        <f t="shared" si="23"/>
        <v>209.01</v>
      </c>
      <c r="H145" s="187">
        <f t="shared" si="24"/>
        <v>1254.06</v>
      </c>
      <c r="I145" s="50"/>
      <c r="J145" s="52"/>
      <c r="K145" s="52"/>
      <c r="L145" s="52"/>
      <c r="M145" s="52"/>
    </row>
    <row r="146" spans="2:13" s="13" customFormat="1" ht="31.5" x14ac:dyDescent="0.25">
      <c r="B146" s="178">
        <f t="shared" si="22"/>
        <v>45</v>
      </c>
      <c r="C146" s="159" t="s">
        <v>2624</v>
      </c>
      <c r="D146" s="134" t="s">
        <v>63</v>
      </c>
      <c r="E146" s="162" t="s">
        <v>776</v>
      </c>
      <c r="F146" s="172">
        <v>1045.05</v>
      </c>
      <c r="G146" s="154">
        <f t="shared" si="23"/>
        <v>209.01</v>
      </c>
      <c r="H146" s="187">
        <f t="shared" si="24"/>
        <v>1254.06</v>
      </c>
      <c r="I146" s="50"/>
      <c r="J146" s="52"/>
      <c r="K146" s="52"/>
      <c r="L146" s="52"/>
      <c r="M146" s="52"/>
    </row>
    <row r="147" spans="2:13" s="13" customFormat="1" ht="31.5" x14ac:dyDescent="0.25">
      <c r="B147" s="178">
        <f t="shared" si="22"/>
        <v>46</v>
      </c>
      <c r="C147" s="159" t="s">
        <v>2625</v>
      </c>
      <c r="D147" s="134" t="s">
        <v>63</v>
      </c>
      <c r="E147" s="162" t="s">
        <v>776</v>
      </c>
      <c r="F147" s="172">
        <v>1045.05</v>
      </c>
      <c r="G147" s="154">
        <f t="shared" si="23"/>
        <v>209.01</v>
      </c>
      <c r="H147" s="187">
        <f t="shared" si="24"/>
        <v>1254.06</v>
      </c>
      <c r="I147" s="50"/>
      <c r="J147" s="52"/>
      <c r="K147" s="52"/>
      <c r="L147" s="52"/>
      <c r="M147" s="52"/>
    </row>
    <row r="148" spans="2:13" s="13" customFormat="1" ht="31.5" x14ac:dyDescent="0.25">
      <c r="B148" s="178">
        <f t="shared" si="22"/>
        <v>47</v>
      </c>
      <c r="C148" s="159" t="s">
        <v>2626</v>
      </c>
      <c r="D148" s="134" t="s">
        <v>63</v>
      </c>
      <c r="E148" s="162" t="s">
        <v>776</v>
      </c>
      <c r="F148" s="172">
        <v>1045.05</v>
      </c>
      <c r="G148" s="154">
        <f t="shared" si="23"/>
        <v>209.01</v>
      </c>
      <c r="H148" s="187">
        <f t="shared" si="24"/>
        <v>1254.06</v>
      </c>
      <c r="I148" s="50"/>
      <c r="J148" s="52"/>
      <c r="K148" s="52"/>
      <c r="L148" s="52"/>
      <c r="M148" s="52"/>
    </row>
    <row r="149" spans="2:13" s="13" customFormat="1" ht="31.5" x14ac:dyDescent="0.25">
      <c r="B149" s="178">
        <f t="shared" si="22"/>
        <v>48</v>
      </c>
      <c r="C149" s="159" t="s">
        <v>2627</v>
      </c>
      <c r="D149" s="134" t="s">
        <v>63</v>
      </c>
      <c r="E149" s="162" t="s">
        <v>776</v>
      </c>
      <c r="F149" s="172">
        <v>1045.05</v>
      </c>
      <c r="G149" s="154">
        <f t="shared" si="23"/>
        <v>209.01</v>
      </c>
      <c r="H149" s="187">
        <f t="shared" si="24"/>
        <v>1254.06</v>
      </c>
      <c r="I149" s="50"/>
      <c r="J149" s="52"/>
      <c r="K149" s="52"/>
      <c r="L149" s="52"/>
      <c r="M149" s="52"/>
    </row>
    <row r="150" spans="2:13" s="13" customFormat="1" ht="31.5" x14ac:dyDescent="0.25">
      <c r="B150" s="178">
        <f t="shared" si="22"/>
        <v>49</v>
      </c>
      <c r="C150" s="159" t="s">
        <v>2628</v>
      </c>
      <c r="D150" s="134" t="s">
        <v>63</v>
      </c>
      <c r="E150" s="162" t="s">
        <v>776</v>
      </c>
      <c r="F150" s="172">
        <v>1045.05</v>
      </c>
      <c r="G150" s="154">
        <f t="shared" si="23"/>
        <v>209.01</v>
      </c>
      <c r="H150" s="187">
        <f t="shared" si="24"/>
        <v>1254.06</v>
      </c>
      <c r="I150" s="50"/>
      <c r="J150" s="52"/>
      <c r="K150" s="52"/>
      <c r="L150" s="52"/>
      <c r="M150" s="52"/>
    </row>
    <row r="151" spans="2:13" s="13" customFormat="1" ht="31.5" x14ac:dyDescent="0.25">
      <c r="B151" s="178">
        <f t="shared" si="22"/>
        <v>50</v>
      </c>
      <c r="C151" s="159" t="s">
        <v>2629</v>
      </c>
      <c r="D151" s="134" t="s">
        <v>63</v>
      </c>
      <c r="E151" s="162" t="s">
        <v>776</v>
      </c>
      <c r="F151" s="172">
        <v>1045.05</v>
      </c>
      <c r="G151" s="154">
        <f t="shared" si="23"/>
        <v>209.01</v>
      </c>
      <c r="H151" s="187">
        <f t="shared" si="24"/>
        <v>1254.06</v>
      </c>
      <c r="I151" s="50"/>
      <c r="J151" s="52"/>
      <c r="K151" s="52"/>
      <c r="L151" s="52"/>
      <c r="M151" s="52"/>
    </row>
    <row r="152" spans="2:13" s="13" customFormat="1" ht="39" customHeight="1" x14ac:dyDescent="0.25">
      <c r="B152" s="178">
        <f t="shared" si="22"/>
        <v>51</v>
      </c>
      <c r="C152" s="159" t="s">
        <v>2630</v>
      </c>
      <c r="D152" s="134" t="s">
        <v>63</v>
      </c>
      <c r="E152" s="162" t="s">
        <v>776</v>
      </c>
      <c r="F152" s="172">
        <v>1045.05</v>
      </c>
      <c r="G152" s="154">
        <f t="shared" si="23"/>
        <v>209.01</v>
      </c>
      <c r="H152" s="187">
        <f t="shared" si="24"/>
        <v>1254.06</v>
      </c>
      <c r="I152" s="50"/>
      <c r="J152" s="52"/>
      <c r="K152" s="52"/>
      <c r="L152" s="52"/>
      <c r="M152" s="52"/>
    </row>
    <row r="153" spans="2:13" s="13" customFormat="1" ht="31.5" x14ac:dyDescent="0.25">
      <c r="B153" s="178">
        <f t="shared" si="22"/>
        <v>52</v>
      </c>
      <c r="C153" s="159" t="s">
        <v>2631</v>
      </c>
      <c r="D153" s="134" t="s">
        <v>63</v>
      </c>
      <c r="E153" s="162" t="s">
        <v>776</v>
      </c>
      <c r="F153" s="172">
        <v>1045.05</v>
      </c>
      <c r="G153" s="154">
        <f t="shared" si="23"/>
        <v>209.01</v>
      </c>
      <c r="H153" s="187">
        <f t="shared" si="24"/>
        <v>1254.06</v>
      </c>
      <c r="I153" s="50"/>
      <c r="J153" s="52"/>
      <c r="K153" s="52"/>
      <c r="L153" s="52"/>
      <c r="M153" s="52"/>
    </row>
    <row r="154" spans="2:13" s="13" customFormat="1" ht="31.5" x14ac:dyDescent="0.25">
      <c r="B154" s="178">
        <f t="shared" si="22"/>
        <v>53</v>
      </c>
      <c r="C154" s="159" t="s">
        <v>2632</v>
      </c>
      <c r="D154" s="134" t="s">
        <v>63</v>
      </c>
      <c r="E154" s="162" t="s">
        <v>776</v>
      </c>
      <c r="F154" s="172">
        <v>1045.05</v>
      </c>
      <c r="G154" s="154">
        <f t="shared" si="23"/>
        <v>209.01</v>
      </c>
      <c r="H154" s="187">
        <f t="shared" si="24"/>
        <v>1254.06</v>
      </c>
      <c r="I154" s="50"/>
      <c r="J154" s="52"/>
      <c r="K154" s="52"/>
      <c r="L154" s="52"/>
      <c r="M154" s="52"/>
    </row>
    <row r="155" spans="2:13" s="13" customFormat="1" ht="31.5" x14ac:dyDescent="0.25">
      <c r="B155" s="178">
        <f t="shared" si="22"/>
        <v>54</v>
      </c>
      <c r="C155" s="159" t="s">
        <v>2633</v>
      </c>
      <c r="D155" s="134" t="s">
        <v>63</v>
      </c>
      <c r="E155" s="162" t="s">
        <v>776</v>
      </c>
      <c r="F155" s="172">
        <v>1045.05</v>
      </c>
      <c r="G155" s="154">
        <f t="shared" si="23"/>
        <v>209.01</v>
      </c>
      <c r="H155" s="187">
        <f t="shared" si="24"/>
        <v>1254.06</v>
      </c>
      <c r="I155" s="50"/>
      <c r="J155" s="52"/>
      <c r="K155" s="52"/>
      <c r="L155" s="52"/>
      <c r="M155" s="52"/>
    </row>
    <row r="156" spans="2:13" s="13" customFormat="1" ht="39" customHeight="1" x14ac:dyDescent="0.25">
      <c r="B156" s="178">
        <f t="shared" si="22"/>
        <v>55</v>
      </c>
      <c r="C156" s="159" t="s">
        <v>2634</v>
      </c>
      <c r="D156" s="134" t="s">
        <v>63</v>
      </c>
      <c r="E156" s="162" t="s">
        <v>776</v>
      </c>
      <c r="F156" s="172">
        <v>1045.05</v>
      </c>
      <c r="G156" s="154">
        <f t="shared" si="23"/>
        <v>209.01</v>
      </c>
      <c r="H156" s="187">
        <f t="shared" si="24"/>
        <v>1254.06</v>
      </c>
      <c r="I156" s="50"/>
      <c r="J156" s="52"/>
      <c r="K156" s="52"/>
      <c r="L156" s="52"/>
      <c r="M156" s="52"/>
    </row>
    <row r="157" spans="2:13" s="13" customFormat="1" ht="31.5" x14ac:dyDescent="0.25">
      <c r="B157" s="178">
        <f t="shared" si="22"/>
        <v>56</v>
      </c>
      <c r="C157" s="159" t="s">
        <v>2635</v>
      </c>
      <c r="D157" s="134" t="s">
        <v>63</v>
      </c>
      <c r="E157" s="162" t="s">
        <v>776</v>
      </c>
      <c r="F157" s="172">
        <v>1045.05</v>
      </c>
      <c r="G157" s="154">
        <f t="shared" si="23"/>
        <v>209.01</v>
      </c>
      <c r="H157" s="187">
        <f t="shared" si="24"/>
        <v>1254.06</v>
      </c>
      <c r="I157" s="50"/>
      <c r="J157" s="52"/>
      <c r="K157" s="52"/>
      <c r="L157" s="52"/>
      <c r="M157" s="52"/>
    </row>
    <row r="158" spans="2:13" s="13" customFormat="1" ht="31.5" x14ac:dyDescent="0.25">
      <c r="B158" s="178">
        <f t="shared" si="22"/>
        <v>57</v>
      </c>
      <c r="C158" s="159" t="s">
        <v>2636</v>
      </c>
      <c r="D158" s="134" t="s">
        <v>63</v>
      </c>
      <c r="E158" s="162" t="s">
        <v>776</v>
      </c>
      <c r="F158" s="172">
        <v>1045.05</v>
      </c>
      <c r="G158" s="154">
        <f t="shared" si="23"/>
        <v>209.01</v>
      </c>
      <c r="H158" s="187">
        <f t="shared" si="24"/>
        <v>1254.06</v>
      </c>
      <c r="I158" s="50"/>
      <c r="J158" s="52"/>
      <c r="K158" s="52"/>
      <c r="L158" s="52"/>
      <c r="M158" s="52"/>
    </row>
    <row r="159" spans="2:13" s="13" customFormat="1" ht="31.5" x14ac:dyDescent="0.25">
      <c r="B159" s="178">
        <f t="shared" si="22"/>
        <v>58</v>
      </c>
      <c r="C159" s="159" t="s">
        <v>2637</v>
      </c>
      <c r="D159" s="134" t="s">
        <v>63</v>
      </c>
      <c r="E159" s="162" t="s">
        <v>776</v>
      </c>
      <c r="F159" s="172">
        <v>1045.05</v>
      </c>
      <c r="G159" s="154">
        <f t="shared" si="23"/>
        <v>209.01</v>
      </c>
      <c r="H159" s="187">
        <f t="shared" si="24"/>
        <v>1254.06</v>
      </c>
      <c r="I159" s="50"/>
      <c r="J159" s="52"/>
      <c r="K159" s="52"/>
      <c r="L159" s="52"/>
      <c r="M159" s="52"/>
    </row>
    <row r="160" spans="2:13" s="13" customFormat="1" ht="31.5" x14ac:dyDescent="0.25">
      <c r="B160" s="178">
        <f t="shared" si="22"/>
        <v>59</v>
      </c>
      <c r="C160" s="159" t="s">
        <v>2638</v>
      </c>
      <c r="D160" s="134" t="s">
        <v>63</v>
      </c>
      <c r="E160" s="162" t="s">
        <v>776</v>
      </c>
      <c r="F160" s="172">
        <v>1045.05</v>
      </c>
      <c r="G160" s="154">
        <f t="shared" si="23"/>
        <v>209.01</v>
      </c>
      <c r="H160" s="187">
        <f t="shared" si="24"/>
        <v>1254.06</v>
      </c>
      <c r="I160" s="50"/>
      <c r="J160" s="52"/>
      <c r="K160" s="52"/>
      <c r="L160" s="52"/>
      <c r="M160" s="52"/>
    </row>
    <row r="161" spans="2:13" s="13" customFormat="1" ht="31.5" x14ac:dyDescent="0.25">
      <c r="B161" s="178">
        <f t="shared" si="22"/>
        <v>60</v>
      </c>
      <c r="C161" s="159" t="s">
        <v>2639</v>
      </c>
      <c r="D161" s="134" t="s">
        <v>63</v>
      </c>
      <c r="E161" s="162" t="s">
        <v>776</v>
      </c>
      <c r="F161" s="172">
        <v>1045.05</v>
      </c>
      <c r="G161" s="154">
        <f t="shared" si="23"/>
        <v>209.01</v>
      </c>
      <c r="H161" s="187">
        <f t="shared" si="24"/>
        <v>1254.06</v>
      </c>
      <c r="I161" s="50"/>
      <c r="J161" s="52"/>
      <c r="K161" s="52"/>
      <c r="L161" s="52"/>
      <c r="M161" s="52"/>
    </row>
    <row r="162" spans="2:13" s="13" customFormat="1" ht="31.5" x14ac:dyDescent="0.25">
      <c r="B162" s="178">
        <f t="shared" si="22"/>
        <v>61</v>
      </c>
      <c r="C162" s="159" t="s">
        <v>2640</v>
      </c>
      <c r="D162" s="134" t="s">
        <v>63</v>
      </c>
      <c r="E162" s="162" t="s">
        <v>776</v>
      </c>
      <c r="F162" s="172">
        <v>1045.05</v>
      </c>
      <c r="G162" s="154">
        <f t="shared" si="23"/>
        <v>209.01</v>
      </c>
      <c r="H162" s="187">
        <f t="shared" si="24"/>
        <v>1254.06</v>
      </c>
      <c r="I162" s="50"/>
      <c r="J162" s="52"/>
      <c r="K162" s="52"/>
      <c r="L162" s="52"/>
      <c r="M162" s="52"/>
    </row>
    <row r="163" spans="2:13" s="13" customFormat="1" ht="31.5" x14ac:dyDescent="0.25">
      <c r="B163" s="178">
        <f t="shared" si="22"/>
        <v>62</v>
      </c>
      <c r="C163" s="159" t="s">
        <v>2641</v>
      </c>
      <c r="D163" s="134" t="s">
        <v>63</v>
      </c>
      <c r="E163" s="162" t="s">
        <v>776</v>
      </c>
      <c r="F163" s="172">
        <v>1045.05</v>
      </c>
      <c r="G163" s="154">
        <f t="shared" si="23"/>
        <v>209.01</v>
      </c>
      <c r="H163" s="187">
        <f t="shared" si="24"/>
        <v>1254.06</v>
      </c>
      <c r="I163" s="50"/>
      <c r="J163" s="52"/>
      <c r="K163" s="52"/>
      <c r="L163" s="52"/>
      <c r="M163" s="52"/>
    </row>
    <row r="164" spans="2:13" s="13" customFormat="1" ht="31.5" x14ac:dyDescent="0.25">
      <c r="B164" s="178">
        <f t="shared" si="22"/>
        <v>63</v>
      </c>
      <c r="C164" s="159" t="s">
        <v>2642</v>
      </c>
      <c r="D164" s="134" t="s">
        <v>63</v>
      </c>
      <c r="E164" s="162" t="s">
        <v>776</v>
      </c>
      <c r="F164" s="172">
        <v>1045.05</v>
      </c>
      <c r="G164" s="154">
        <f t="shared" si="23"/>
        <v>209.01</v>
      </c>
      <c r="H164" s="187">
        <f t="shared" si="24"/>
        <v>1254.06</v>
      </c>
      <c r="I164" s="50"/>
      <c r="J164" s="52"/>
      <c r="K164" s="52"/>
      <c r="L164" s="52"/>
      <c r="M164" s="52"/>
    </row>
    <row r="165" spans="2:13" s="13" customFormat="1" ht="31.5" x14ac:dyDescent="0.25">
      <c r="B165" s="178">
        <f t="shared" si="22"/>
        <v>64</v>
      </c>
      <c r="C165" s="159" t="s">
        <v>2643</v>
      </c>
      <c r="D165" s="134" t="s">
        <v>63</v>
      </c>
      <c r="E165" s="162" t="s">
        <v>776</v>
      </c>
      <c r="F165" s="172">
        <v>1045.05</v>
      </c>
      <c r="G165" s="154">
        <f t="shared" si="23"/>
        <v>209.01</v>
      </c>
      <c r="H165" s="187">
        <f t="shared" si="24"/>
        <v>1254.06</v>
      </c>
      <c r="I165" s="50"/>
      <c r="J165" s="52"/>
      <c r="K165" s="52"/>
      <c r="L165" s="52"/>
      <c r="M165" s="52"/>
    </row>
    <row r="166" spans="2:13" s="13" customFormat="1" ht="31.5" x14ac:dyDescent="0.25">
      <c r="B166" s="178">
        <f t="shared" si="22"/>
        <v>65</v>
      </c>
      <c r="C166" s="159" t="s">
        <v>2644</v>
      </c>
      <c r="D166" s="134" t="s">
        <v>63</v>
      </c>
      <c r="E166" s="162" t="s">
        <v>776</v>
      </c>
      <c r="F166" s="172">
        <v>1045.05</v>
      </c>
      <c r="G166" s="154">
        <f t="shared" si="23"/>
        <v>209.01</v>
      </c>
      <c r="H166" s="187">
        <f t="shared" si="24"/>
        <v>1254.06</v>
      </c>
      <c r="I166" s="50"/>
      <c r="J166" s="52"/>
      <c r="K166" s="52"/>
      <c r="L166" s="52"/>
      <c r="M166" s="52"/>
    </row>
    <row r="167" spans="2:13" s="13" customFormat="1" ht="31.5" x14ac:dyDescent="0.25">
      <c r="B167" s="178">
        <f t="shared" si="22"/>
        <v>66</v>
      </c>
      <c r="C167" s="159" t="s">
        <v>2645</v>
      </c>
      <c r="D167" s="134" t="s">
        <v>63</v>
      </c>
      <c r="E167" s="162" t="s">
        <v>776</v>
      </c>
      <c r="F167" s="172">
        <v>1045.05</v>
      </c>
      <c r="G167" s="154">
        <f t="shared" si="23"/>
        <v>209.01</v>
      </c>
      <c r="H167" s="187">
        <f t="shared" si="24"/>
        <v>1254.06</v>
      </c>
      <c r="I167" s="50"/>
      <c r="J167" s="52"/>
      <c r="K167" s="52"/>
      <c r="L167" s="52"/>
      <c r="M167" s="52"/>
    </row>
    <row r="168" spans="2:13" s="13" customFormat="1" ht="31.5" x14ac:dyDescent="0.25">
      <c r="B168" s="178">
        <f t="shared" si="22"/>
        <v>67</v>
      </c>
      <c r="C168" s="159" t="s">
        <v>2646</v>
      </c>
      <c r="D168" s="134" t="s">
        <v>63</v>
      </c>
      <c r="E168" s="162" t="s">
        <v>776</v>
      </c>
      <c r="F168" s="172">
        <v>1045.05</v>
      </c>
      <c r="G168" s="154">
        <f t="shared" si="23"/>
        <v>209.01</v>
      </c>
      <c r="H168" s="187">
        <f t="shared" si="24"/>
        <v>1254.06</v>
      </c>
      <c r="I168" s="50"/>
      <c r="J168" s="52"/>
      <c r="K168" s="52"/>
      <c r="L168" s="52"/>
      <c r="M168" s="52"/>
    </row>
    <row r="169" spans="2:13" s="13" customFormat="1" ht="31.5" x14ac:dyDescent="0.25">
      <c r="B169" s="178">
        <f t="shared" si="22"/>
        <v>68</v>
      </c>
      <c r="C169" s="159" t="s">
        <v>2647</v>
      </c>
      <c r="D169" s="158" t="s">
        <v>63</v>
      </c>
      <c r="E169" s="152" t="s">
        <v>776</v>
      </c>
      <c r="F169" s="170">
        <v>1045.05</v>
      </c>
      <c r="G169" s="153">
        <f t="shared" si="23"/>
        <v>209.01</v>
      </c>
      <c r="H169" s="177">
        <f t="shared" si="24"/>
        <v>1254.06</v>
      </c>
      <c r="I169" s="50"/>
      <c r="J169" s="52"/>
      <c r="K169" s="52"/>
      <c r="L169" s="52"/>
      <c r="M169" s="52"/>
    </row>
    <row r="170" spans="2:13" s="13" customFormat="1" ht="31.5" x14ac:dyDescent="0.25">
      <c r="B170" s="178">
        <f t="shared" si="22"/>
        <v>69</v>
      </c>
      <c r="C170" s="159" t="s">
        <v>2648</v>
      </c>
      <c r="D170" s="158" t="s">
        <v>63</v>
      </c>
      <c r="E170" s="152" t="s">
        <v>776</v>
      </c>
      <c r="F170" s="170">
        <v>1045.05</v>
      </c>
      <c r="G170" s="153">
        <f t="shared" si="23"/>
        <v>209.01</v>
      </c>
      <c r="H170" s="177">
        <f t="shared" si="24"/>
        <v>1254.06</v>
      </c>
      <c r="I170" s="50"/>
      <c r="J170" s="52"/>
      <c r="K170" s="52"/>
      <c r="L170" s="52"/>
      <c r="M170" s="52"/>
    </row>
    <row r="171" spans="2:13" s="13" customFormat="1" ht="31.5" x14ac:dyDescent="0.25">
      <c r="B171" s="178">
        <f t="shared" si="22"/>
        <v>70</v>
      </c>
      <c r="C171" s="159" t="s">
        <v>2649</v>
      </c>
      <c r="D171" s="158" t="s">
        <v>63</v>
      </c>
      <c r="E171" s="152" t="s">
        <v>776</v>
      </c>
      <c r="F171" s="170">
        <v>1045.05</v>
      </c>
      <c r="G171" s="153">
        <f t="shared" si="23"/>
        <v>209.01</v>
      </c>
      <c r="H171" s="177">
        <f t="shared" si="24"/>
        <v>1254.06</v>
      </c>
      <c r="I171" s="50"/>
      <c r="J171" s="52"/>
      <c r="K171" s="52"/>
      <c r="L171" s="52"/>
      <c r="M171" s="52"/>
    </row>
    <row r="172" spans="2:13" s="13" customFormat="1" ht="31.5" x14ac:dyDescent="0.25">
      <c r="B172" s="178">
        <f t="shared" si="22"/>
        <v>71</v>
      </c>
      <c r="C172" s="159" t="s">
        <v>2650</v>
      </c>
      <c r="D172" s="158" t="s">
        <v>63</v>
      </c>
      <c r="E172" s="152" t="s">
        <v>776</v>
      </c>
      <c r="F172" s="170">
        <v>1045.05</v>
      </c>
      <c r="G172" s="153">
        <f t="shared" si="23"/>
        <v>209.01</v>
      </c>
      <c r="H172" s="177">
        <f t="shared" si="24"/>
        <v>1254.06</v>
      </c>
      <c r="I172" s="50"/>
      <c r="J172" s="52"/>
      <c r="K172" s="52"/>
      <c r="L172" s="52"/>
      <c r="M172" s="52"/>
    </row>
    <row r="173" spans="2:13" s="13" customFormat="1" ht="31.5" x14ac:dyDescent="0.25">
      <c r="B173" s="178">
        <f t="shared" si="22"/>
        <v>72</v>
      </c>
      <c r="C173" s="159" t="s">
        <v>2651</v>
      </c>
      <c r="D173" s="158" t="s">
        <v>63</v>
      </c>
      <c r="E173" s="152" t="s">
        <v>776</v>
      </c>
      <c r="F173" s="170">
        <v>1045.05</v>
      </c>
      <c r="G173" s="153">
        <f t="shared" si="23"/>
        <v>209.01</v>
      </c>
      <c r="H173" s="177">
        <f t="shared" si="24"/>
        <v>1254.06</v>
      </c>
      <c r="I173" s="50"/>
      <c r="J173" s="52"/>
      <c r="K173" s="52"/>
      <c r="L173" s="52"/>
      <c r="M173" s="52"/>
    </row>
    <row r="174" spans="2:13" s="13" customFormat="1" ht="31.5" x14ac:dyDescent="0.25">
      <c r="B174" s="178">
        <f t="shared" si="22"/>
        <v>73</v>
      </c>
      <c r="C174" s="159" t="s">
        <v>2652</v>
      </c>
      <c r="D174" s="158" t="s">
        <v>63</v>
      </c>
      <c r="E174" s="152" t="s">
        <v>776</v>
      </c>
      <c r="F174" s="170">
        <v>1045.05</v>
      </c>
      <c r="G174" s="153">
        <f t="shared" si="23"/>
        <v>209.01</v>
      </c>
      <c r="H174" s="177">
        <f t="shared" si="24"/>
        <v>1254.06</v>
      </c>
      <c r="I174" s="50"/>
      <c r="J174" s="52"/>
      <c r="K174" s="52"/>
      <c r="L174" s="52"/>
      <c r="M174" s="52"/>
    </row>
    <row r="175" spans="2:13" s="13" customFormat="1" ht="31.5" x14ac:dyDescent="0.25">
      <c r="B175" s="178">
        <f t="shared" si="22"/>
        <v>74</v>
      </c>
      <c r="C175" s="159" t="s">
        <v>2653</v>
      </c>
      <c r="D175" s="158" t="s">
        <v>63</v>
      </c>
      <c r="E175" s="152" t="s">
        <v>776</v>
      </c>
      <c r="F175" s="170">
        <v>1045.05</v>
      </c>
      <c r="G175" s="153">
        <f t="shared" si="23"/>
        <v>209.01</v>
      </c>
      <c r="H175" s="177">
        <f t="shared" si="24"/>
        <v>1254.06</v>
      </c>
      <c r="I175" s="50"/>
      <c r="J175" s="52"/>
      <c r="K175" s="52"/>
      <c r="L175" s="52"/>
      <c r="M175" s="52"/>
    </row>
    <row r="176" spans="2:13" s="13" customFormat="1" ht="31.5" x14ac:dyDescent="0.25">
      <c r="B176" s="178">
        <f t="shared" si="22"/>
        <v>75</v>
      </c>
      <c r="C176" s="159" t="s">
        <v>2654</v>
      </c>
      <c r="D176" s="158" t="s">
        <v>63</v>
      </c>
      <c r="E176" s="152" t="s">
        <v>776</v>
      </c>
      <c r="F176" s="170">
        <v>1045.05</v>
      </c>
      <c r="G176" s="153">
        <f t="shared" si="23"/>
        <v>209.01</v>
      </c>
      <c r="H176" s="177">
        <f t="shared" si="24"/>
        <v>1254.06</v>
      </c>
      <c r="I176" s="50"/>
      <c r="J176" s="52"/>
      <c r="K176" s="52"/>
      <c r="L176" s="52"/>
      <c r="M176" s="52"/>
    </row>
    <row r="177" spans="2:13" s="13" customFormat="1" ht="31.5" x14ac:dyDescent="0.25">
      <c r="B177" s="178">
        <f t="shared" si="22"/>
        <v>76</v>
      </c>
      <c r="C177" s="159" t="s">
        <v>2655</v>
      </c>
      <c r="D177" s="134" t="s">
        <v>63</v>
      </c>
      <c r="E177" s="162" t="s">
        <v>776</v>
      </c>
      <c r="F177" s="172">
        <v>1045.05</v>
      </c>
      <c r="G177" s="154">
        <f t="shared" si="23"/>
        <v>209.01</v>
      </c>
      <c r="H177" s="187">
        <f t="shared" si="24"/>
        <v>1254.06</v>
      </c>
      <c r="I177" s="50"/>
      <c r="J177" s="52"/>
      <c r="K177" s="52"/>
      <c r="L177" s="52"/>
      <c r="M177" s="52"/>
    </row>
    <row r="178" spans="2:13" s="13" customFormat="1" ht="31.5" x14ac:dyDescent="0.25">
      <c r="B178" s="178">
        <f t="shared" si="22"/>
        <v>77</v>
      </c>
      <c r="C178" s="159" t="s">
        <v>2656</v>
      </c>
      <c r="D178" s="134" t="s">
        <v>63</v>
      </c>
      <c r="E178" s="162" t="s">
        <v>776</v>
      </c>
      <c r="F178" s="172">
        <v>1045.05</v>
      </c>
      <c r="G178" s="154">
        <f t="shared" si="23"/>
        <v>209.01</v>
      </c>
      <c r="H178" s="187">
        <f t="shared" si="24"/>
        <v>1254.06</v>
      </c>
      <c r="I178" s="50"/>
      <c r="J178" s="52"/>
      <c r="K178" s="52"/>
      <c r="L178" s="52"/>
      <c r="M178" s="52"/>
    </row>
    <row r="179" spans="2:13" s="13" customFormat="1" ht="31.5" x14ac:dyDescent="0.25">
      <c r="B179" s="178">
        <f t="shared" si="22"/>
        <v>78</v>
      </c>
      <c r="C179" s="159" t="s">
        <v>2657</v>
      </c>
      <c r="D179" s="134" t="s">
        <v>63</v>
      </c>
      <c r="E179" s="162" t="s">
        <v>776</v>
      </c>
      <c r="F179" s="172">
        <v>1045.05</v>
      </c>
      <c r="G179" s="154">
        <f t="shared" si="23"/>
        <v>209.01</v>
      </c>
      <c r="H179" s="187">
        <f t="shared" si="24"/>
        <v>1254.06</v>
      </c>
      <c r="I179" s="50"/>
      <c r="J179" s="52"/>
      <c r="K179" s="52"/>
      <c r="L179" s="52"/>
      <c r="M179" s="52"/>
    </row>
    <row r="180" spans="2:13" s="13" customFormat="1" ht="31.5" x14ac:dyDescent="0.25">
      <c r="B180" s="178">
        <f t="shared" si="22"/>
        <v>79</v>
      </c>
      <c r="C180" s="159" t="s">
        <v>2658</v>
      </c>
      <c r="D180" s="134" t="s">
        <v>63</v>
      </c>
      <c r="E180" s="162" t="s">
        <v>776</v>
      </c>
      <c r="F180" s="172">
        <v>1045.05</v>
      </c>
      <c r="G180" s="154">
        <f t="shared" si="23"/>
        <v>209.01</v>
      </c>
      <c r="H180" s="187">
        <f t="shared" si="24"/>
        <v>1254.06</v>
      </c>
      <c r="I180" s="50"/>
      <c r="J180" s="52"/>
      <c r="K180" s="52"/>
      <c r="L180" s="52"/>
      <c r="M180" s="52"/>
    </row>
    <row r="181" spans="2:13" s="13" customFormat="1" ht="31.5" x14ac:dyDescent="0.25">
      <c r="B181" s="178">
        <f t="shared" si="22"/>
        <v>80</v>
      </c>
      <c r="C181" s="171" t="s">
        <v>2659</v>
      </c>
      <c r="D181" s="134" t="s">
        <v>63</v>
      </c>
      <c r="E181" s="152" t="s">
        <v>776</v>
      </c>
      <c r="F181" s="170">
        <v>2388.2600000000002</v>
      </c>
      <c r="G181" s="153">
        <f t="shared" si="23"/>
        <v>477.65</v>
      </c>
      <c r="H181" s="177">
        <f t="shared" si="24"/>
        <v>2865.9100000000003</v>
      </c>
      <c r="I181" s="50"/>
      <c r="J181" s="52"/>
      <c r="K181" s="52"/>
      <c r="L181" s="52"/>
      <c r="M181" s="52"/>
    </row>
    <row r="182" spans="2:13" s="13" customFormat="1" ht="31.5" x14ac:dyDescent="0.25">
      <c r="B182" s="178">
        <f t="shared" si="22"/>
        <v>81</v>
      </c>
      <c r="C182" s="159" t="s">
        <v>2660</v>
      </c>
      <c r="D182" s="134" t="s">
        <v>63</v>
      </c>
      <c r="E182" s="152" t="s">
        <v>776</v>
      </c>
      <c r="F182" s="170">
        <v>2388.2600000000002</v>
      </c>
      <c r="G182" s="153">
        <f t="shared" si="23"/>
        <v>477.65</v>
      </c>
      <c r="H182" s="177">
        <f t="shared" si="24"/>
        <v>2865.9100000000003</v>
      </c>
      <c r="I182" s="50"/>
      <c r="J182" s="52"/>
      <c r="K182" s="52"/>
      <c r="L182" s="52"/>
      <c r="M182" s="52"/>
    </row>
    <row r="183" spans="2:13" s="13" customFormat="1" ht="31.5" x14ac:dyDescent="0.25">
      <c r="B183" s="178">
        <f t="shared" si="22"/>
        <v>82</v>
      </c>
      <c r="C183" s="159" t="s">
        <v>2661</v>
      </c>
      <c r="D183" s="134" t="s">
        <v>63</v>
      </c>
      <c r="E183" s="152" t="s">
        <v>776</v>
      </c>
      <c r="F183" s="170">
        <v>2388.2600000000002</v>
      </c>
      <c r="G183" s="153">
        <f t="shared" si="23"/>
        <v>477.65</v>
      </c>
      <c r="H183" s="177">
        <f t="shared" si="24"/>
        <v>2865.9100000000003</v>
      </c>
      <c r="I183" s="50"/>
      <c r="J183" s="52"/>
      <c r="K183" s="52"/>
      <c r="L183" s="52"/>
      <c r="M183" s="52"/>
    </row>
    <row r="184" spans="2:13" s="13" customFormat="1" ht="31.5" x14ac:dyDescent="0.25">
      <c r="B184" s="178">
        <f t="shared" si="22"/>
        <v>83</v>
      </c>
      <c r="C184" s="159" t="s">
        <v>780</v>
      </c>
      <c r="D184" s="134" t="s">
        <v>63</v>
      </c>
      <c r="E184" s="152" t="s">
        <v>776</v>
      </c>
      <c r="F184" s="170">
        <v>2388.2600000000002</v>
      </c>
      <c r="G184" s="153">
        <f t="shared" si="23"/>
        <v>477.65</v>
      </c>
      <c r="H184" s="177">
        <f t="shared" si="24"/>
        <v>2865.9100000000003</v>
      </c>
      <c r="I184" s="50"/>
      <c r="J184" s="52"/>
      <c r="K184" s="52"/>
      <c r="L184" s="52"/>
      <c r="M184" s="52"/>
    </row>
    <row r="185" spans="2:13" s="13" customFormat="1" ht="31.5" x14ac:dyDescent="0.25">
      <c r="B185" s="178">
        <f t="shared" si="22"/>
        <v>84</v>
      </c>
      <c r="C185" s="159" t="s">
        <v>781</v>
      </c>
      <c r="D185" s="134" t="s">
        <v>63</v>
      </c>
      <c r="E185" s="152" t="s">
        <v>776</v>
      </c>
      <c r="F185" s="170">
        <v>2388.2600000000002</v>
      </c>
      <c r="G185" s="153">
        <f t="shared" si="23"/>
        <v>477.65</v>
      </c>
      <c r="H185" s="177">
        <f t="shared" si="24"/>
        <v>2865.9100000000003</v>
      </c>
      <c r="I185" s="50"/>
      <c r="J185" s="52"/>
      <c r="K185" s="52"/>
      <c r="L185" s="52"/>
      <c r="M185" s="52"/>
    </row>
    <row r="186" spans="2:13" s="52" customFormat="1" ht="31.5" x14ac:dyDescent="0.25">
      <c r="B186" s="178">
        <f t="shared" si="22"/>
        <v>85</v>
      </c>
      <c r="C186" s="159" t="s">
        <v>2662</v>
      </c>
      <c r="D186" s="134" t="s">
        <v>63</v>
      </c>
      <c r="E186" s="152" t="s">
        <v>776</v>
      </c>
      <c r="F186" s="170">
        <v>2388.2600000000002</v>
      </c>
      <c r="G186" s="153">
        <f t="shared" si="23"/>
        <v>477.65</v>
      </c>
      <c r="H186" s="177">
        <f t="shared" si="24"/>
        <v>2865.9100000000003</v>
      </c>
      <c r="I186" s="50"/>
    </row>
    <row r="187" spans="2:13" s="13" customFormat="1" ht="31.5" x14ac:dyDescent="0.25">
      <c r="B187" s="178">
        <f t="shared" si="22"/>
        <v>86</v>
      </c>
      <c r="C187" s="159" t="s">
        <v>2663</v>
      </c>
      <c r="D187" s="134" t="s">
        <v>63</v>
      </c>
      <c r="E187" s="152" t="s">
        <v>776</v>
      </c>
      <c r="F187" s="170">
        <v>2388.2600000000002</v>
      </c>
      <c r="G187" s="153">
        <f t="shared" si="23"/>
        <v>477.65</v>
      </c>
      <c r="H187" s="177">
        <f t="shared" si="24"/>
        <v>2865.9100000000003</v>
      </c>
      <c r="I187" s="50"/>
      <c r="J187" s="52"/>
      <c r="K187" s="52"/>
      <c r="L187" s="52"/>
      <c r="M187" s="52"/>
    </row>
    <row r="188" spans="2:13" s="13" customFormat="1" ht="31.5" x14ac:dyDescent="0.25">
      <c r="B188" s="178">
        <f t="shared" si="22"/>
        <v>87</v>
      </c>
      <c r="C188" s="159" t="s">
        <v>2664</v>
      </c>
      <c r="D188" s="134" t="s">
        <v>63</v>
      </c>
      <c r="E188" s="152" t="s">
        <v>776</v>
      </c>
      <c r="F188" s="170">
        <v>2388.2600000000002</v>
      </c>
      <c r="G188" s="153">
        <f t="shared" si="23"/>
        <v>477.65</v>
      </c>
      <c r="H188" s="177">
        <f t="shared" si="24"/>
        <v>2865.9100000000003</v>
      </c>
      <c r="I188" s="50"/>
      <c r="J188" s="52"/>
      <c r="K188" s="52"/>
      <c r="L188" s="52"/>
      <c r="M188" s="52"/>
    </row>
    <row r="189" spans="2:13" s="13" customFormat="1" ht="31.5" x14ac:dyDescent="0.25">
      <c r="B189" s="178">
        <f t="shared" si="22"/>
        <v>88</v>
      </c>
      <c r="C189" s="159" t="s">
        <v>2665</v>
      </c>
      <c r="D189" s="134" t="s">
        <v>63</v>
      </c>
      <c r="E189" s="152" t="s">
        <v>776</v>
      </c>
      <c r="F189" s="170">
        <v>2388.2600000000002</v>
      </c>
      <c r="G189" s="153">
        <f t="shared" si="23"/>
        <v>477.65</v>
      </c>
      <c r="H189" s="177">
        <f t="shared" si="24"/>
        <v>2865.9100000000003</v>
      </c>
      <c r="I189" s="50"/>
      <c r="J189" s="52"/>
      <c r="K189" s="52"/>
      <c r="L189" s="52"/>
      <c r="M189" s="52"/>
    </row>
    <row r="190" spans="2:13" s="13" customFormat="1" ht="31.5" x14ac:dyDescent="0.25">
      <c r="B190" s="178">
        <f t="shared" si="22"/>
        <v>89</v>
      </c>
      <c r="C190" s="159" t="s">
        <v>2666</v>
      </c>
      <c r="D190" s="134" t="s">
        <v>63</v>
      </c>
      <c r="E190" s="152" t="s">
        <v>776</v>
      </c>
      <c r="F190" s="170">
        <v>2388.2600000000002</v>
      </c>
      <c r="G190" s="153">
        <f t="shared" si="23"/>
        <v>477.65</v>
      </c>
      <c r="H190" s="177">
        <f t="shared" si="24"/>
        <v>2865.9100000000003</v>
      </c>
      <c r="I190" s="50"/>
      <c r="J190" s="52"/>
      <c r="K190" s="52"/>
      <c r="L190" s="52"/>
      <c r="M190" s="52"/>
    </row>
    <row r="191" spans="2:13" s="13" customFormat="1" ht="31.5" x14ac:dyDescent="0.25">
      <c r="B191" s="178">
        <f t="shared" si="22"/>
        <v>90</v>
      </c>
      <c r="C191" s="159" t="s">
        <v>2667</v>
      </c>
      <c r="D191" s="134" t="s">
        <v>63</v>
      </c>
      <c r="E191" s="152" t="s">
        <v>776</v>
      </c>
      <c r="F191" s="170">
        <v>2388.2600000000002</v>
      </c>
      <c r="G191" s="153">
        <f t="shared" si="23"/>
        <v>477.65</v>
      </c>
      <c r="H191" s="177">
        <f t="shared" si="24"/>
        <v>2865.9100000000003</v>
      </c>
      <c r="I191" s="50"/>
      <c r="J191" s="52"/>
      <c r="K191" s="52"/>
      <c r="L191" s="52"/>
      <c r="M191" s="52"/>
    </row>
    <row r="192" spans="2:13" s="13" customFormat="1" ht="31.5" x14ac:dyDescent="0.25">
      <c r="B192" s="178">
        <f t="shared" si="22"/>
        <v>91</v>
      </c>
      <c r="C192" s="159" t="s">
        <v>2668</v>
      </c>
      <c r="D192" s="134" t="s">
        <v>63</v>
      </c>
      <c r="E192" s="152" t="s">
        <v>776</v>
      </c>
      <c r="F192" s="170">
        <v>2388.2600000000002</v>
      </c>
      <c r="G192" s="153">
        <f t="shared" si="23"/>
        <v>477.65</v>
      </c>
      <c r="H192" s="177">
        <f t="shared" si="24"/>
        <v>2865.9100000000003</v>
      </c>
      <c r="I192" s="50"/>
      <c r="J192" s="52"/>
      <c r="K192" s="52"/>
      <c r="L192" s="52"/>
      <c r="M192" s="52"/>
    </row>
    <row r="193" spans="2:13" s="13" customFormat="1" ht="31.5" x14ac:dyDescent="0.25">
      <c r="B193" s="178">
        <f t="shared" si="22"/>
        <v>92</v>
      </c>
      <c r="C193" s="159" t="s">
        <v>2669</v>
      </c>
      <c r="D193" s="134" t="s">
        <v>63</v>
      </c>
      <c r="E193" s="152" t="s">
        <v>776</v>
      </c>
      <c r="F193" s="170">
        <v>2388.2600000000002</v>
      </c>
      <c r="G193" s="153">
        <f t="shared" si="23"/>
        <v>477.65</v>
      </c>
      <c r="H193" s="177">
        <f t="shared" si="24"/>
        <v>2865.9100000000003</v>
      </c>
      <c r="I193" s="50"/>
      <c r="J193" s="52"/>
      <c r="K193" s="52"/>
      <c r="L193" s="52"/>
      <c r="M193" s="52"/>
    </row>
    <row r="194" spans="2:13" s="13" customFormat="1" ht="31.5" x14ac:dyDescent="0.25">
      <c r="B194" s="178">
        <f t="shared" si="22"/>
        <v>93</v>
      </c>
      <c r="C194" s="159" t="s">
        <v>2670</v>
      </c>
      <c r="D194" s="134" t="s">
        <v>63</v>
      </c>
      <c r="E194" s="152" t="s">
        <v>776</v>
      </c>
      <c r="F194" s="170">
        <v>2388.2600000000002</v>
      </c>
      <c r="G194" s="153">
        <f t="shared" si="23"/>
        <v>477.65</v>
      </c>
      <c r="H194" s="177">
        <f t="shared" si="24"/>
        <v>2865.9100000000003</v>
      </c>
      <c r="I194" s="50"/>
      <c r="J194" s="52"/>
      <c r="K194" s="52"/>
      <c r="L194" s="52"/>
      <c r="M194" s="52"/>
    </row>
    <row r="195" spans="2:13" s="13" customFormat="1" ht="31.5" x14ac:dyDescent="0.25">
      <c r="B195" s="178">
        <f t="shared" si="22"/>
        <v>94</v>
      </c>
      <c r="C195" s="159" t="s">
        <v>2671</v>
      </c>
      <c r="D195" s="134" t="s">
        <v>63</v>
      </c>
      <c r="E195" s="152" t="s">
        <v>776</v>
      </c>
      <c r="F195" s="170">
        <v>2388.2600000000002</v>
      </c>
      <c r="G195" s="153">
        <f t="shared" si="23"/>
        <v>477.65</v>
      </c>
      <c r="H195" s="177">
        <f t="shared" si="24"/>
        <v>2865.9100000000003</v>
      </c>
      <c r="I195" s="50"/>
      <c r="J195" s="52"/>
      <c r="K195" s="52"/>
      <c r="L195" s="52"/>
      <c r="M195" s="52"/>
    </row>
    <row r="196" spans="2:13" s="13" customFormat="1" ht="31.5" x14ac:dyDescent="0.25">
      <c r="B196" s="178">
        <f t="shared" si="22"/>
        <v>95</v>
      </c>
      <c r="C196" s="159" t="s">
        <v>2672</v>
      </c>
      <c r="D196" s="134" t="s">
        <v>63</v>
      </c>
      <c r="E196" s="152" t="s">
        <v>776</v>
      </c>
      <c r="F196" s="170">
        <v>2388.2600000000002</v>
      </c>
      <c r="G196" s="153">
        <f t="shared" si="23"/>
        <v>477.65</v>
      </c>
      <c r="H196" s="177">
        <f t="shared" si="24"/>
        <v>2865.9100000000003</v>
      </c>
      <c r="I196" s="50"/>
      <c r="J196" s="52"/>
      <c r="K196" s="52"/>
      <c r="L196" s="52"/>
      <c r="M196" s="52"/>
    </row>
    <row r="197" spans="2:13" s="13" customFormat="1" ht="31.5" x14ac:dyDescent="0.25">
      <c r="B197" s="178">
        <f t="shared" si="22"/>
        <v>96</v>
      </c>
      <c r="C197" s="159" t="s">
        <v>2673</v>
      </c>
      <c r="D197" s="134" t="s">
        <v>63</v>
      </c>
      <c r="E197" s="152" t="s">
        <v>776</v>
      </c>
      <c r="F197" s="170">
        <v>2388.2600000000002</v>
      </c>
      <c r="G197" s="153">
        <f t="shared" si="23"/>
        <v>477.65</v>
      </c>
      <c r="H197" s="177">
        <f t="shared" si="24"/>
        <v>2865.9100000000003</v>
      </c>
      <c r="I197" s="50"/>
      <c r="J197" s="52"/>
      <c r="K197" s="52"/>
      <c r="L197" s="52"/>
      <c r="M197" s="52"/>
    </row>
    <row r="198" spans="2:13" s="13" customFormat="1" ht="31.5" x14ac:dyDescent="0.25">
      <c r="B198" s="178">
        <f t="shared" si="22"/>
        <v>97</v>
      </c>
      <c r="C198" s="159" t="s">
        <v>2674</v>
      </c>
      <c r="D198" s="134" t="s">
        <v>63</v>
      </c>
      <c r="E198" s="152" t="s">
        <v>776</v>
      </c>
      <c r="F198" s="170">
        <v>2388.2600000000002</v>
      </c>
      <c r="G198" s="153">
        <f t="shared" si="23"/>
        <v>477.65</v>
      </c>
      <c r="H198" s="177">
        <f t="shared" si="24"/>
        <v>2865.9100000000003</v>
      </c>
      <c r="I198" s="50"/>
      <c r="J198" s="52"/>
      <c r="K198" s="52"/>
      <c r="L198" s="52"/>
      <c r="M198" s="52"/>
    </row>
    <row r="199" spans="2:13" s="13" customFormat="1" ht="31.5" x14ac:dyDescent="0.25">
      <c r="B199" s="178">
        <f t="shared" si="22"/>
        <v>98</v>
      </c>
      <c r="C199" s="159" t="s">
        <v>2675</v>
      </c>
      <c r="D199" s="134" t="s">
        <v>63</v>
      </c>
      <c r="E199" s="152" t="s">
        <v>776</v>
      </c>
      <c r="F199" s="170">
        <v>2388.2600000000002</v>
      </c>
      <c r="G199" s="153">
        <f t="shared" si="23"/>
        <v>477.65</v>
      </c>
      <c r="H199" s="177">
        <f t="shared" si="24"/>
        <v>2865.9100000000003</v>
      </c>
      <c r="I199" s="50"/>
      <c r="J199" s="52"/>
      <c r="K199" s="52"/>
      <c r="L199" s="52"/>
      <c r="M199" s="52"/>
    </row>
    <row r="200" spans="2:13" s="13" customFormat="1" ht="31.5" x14ac:dyDescent="0.25">
      <c r="B200" s="178">
        <f t="shared" si="22"/>
        <v>99</v>
      </c>
      <c r="C200" s="159" t="s">
        <v>2676</v>
      </c>
      <c r="D200" s="134" t="s">
        <v>63</v>
      </c>
      <c r="E200" s="152" t="s">
        <v>776</v>
      </c>
      <c r="F200" s="170">
        <v>2388.2600000000002</v>
      </c>
      <c r="G200" s="153">
        <f t="shared" si="23"/>
        <v>477.65</v>
      </c>
      <c r="H200" s="177">
        <f t="shared" si="24"/>
        <v>2865.9100000000003</v>
      </c>
      <c r="I200" s="50"/>
      <c r="J200" s="52"/>
      <c r="K200" s="52"/>
      <c r="L200" s="52"/>
      <c r="M200" s="52"/>
    </row>
    <row r="201" spans="2:13" s="13" customFormat="1" ht="31.5" x14ac:dyDescent="0.25">
      <c r="B201" s="178">
        <f t="shared" si="22"/>
        <v>100</v>
      </c>
      <c r="C201" s="159" t="s">
        <v>2677</v>
      </c>
      <c r="D201" s="134" t="s">
        <v>63</v>
      </c>
      <c r="E201" s="152" t="s">
        <v>776</v>
      </c>
      <c r="F201" s="170">
        <v>2388.2600000000002</v>
      </c>
      <c r="G201" s="153">
        <f t="shared" si="23"/>
        <v>477.65</v>
      </c>
      <c r="H201" s="177">
        <f t="shared" si="24"/>
        <v>2865.9100000000003</v>
      </c>
      <c r="I201" s="50"/>
      <c r="J201" s="52"/>
      <c r="K201" s="52"/>
      <c r="L201" s="52"/>
      <c r="M201" s="52"/>
    </row>
    <row r="202" spans="2:13" s="13" customFormat="1" x14ac:dyDescent="0.25">
      <c r="B202" s="528" t="s">
        <v>2678</v>
      </c>
      <c r="C202" s="529"/>
      <c r="D202" s="529"/>
      <c r="E202" s="529"/>
      <c r="F202" s="529"/>
      <c r="G202" s="529"/>
      <c r="H202" s="530"/>
      <c r="I202" s="50"/>
      <c r="J202" s="52"/>
      <c r="K202" s="52"/>
      <c r="L202" s="52"/>
      <c r="M202" s="52"/>
    </row>
    <row r="203" spans="2:13" s="13" customFormat="1" ht="31.5" x14ac:dyDescent="0.25">
      <c r="B203" s="178">
        <v>101</v>
      </c>
      <c r="C203" s="169" t="s">
        <v>2679</v>
      </c>
      <c r="D203" s="134" t="s">
        <v>63</v>
      </c>
      <c r="E203" s="162" t="s">
        <v>776</v>
      </c>
      <c r="F203" s="172">
        <v>4696.07</v>
      </c>
      <c r="G203" s="154">
        <f t="shared" ref="G203:G218" si="25">ROUND(F203*0.2,2)</f>
        <v>939.21</v>
      </c>
      <c r="H203" s="187">
        <f t="shared" ref="H203:H218" si="26">F203+G203</f>
        <v>5635.28</v>
      </c>
      <c r="I203" s="50"/>
      <c r="J203" s="52"/>
      <c r="K203" s="52"/>
      <c r="L203" s="52"/>
      <c r="M203" s="52"/>
    </row>
    <row r="204" spans="2:13" s="13" customFormat="1" ht="31.5" x14ac:dyDescent="0.25">
      <c r="B204" s="178">
        <f>1+B203</f>
        <v>102</v>
      </c>
      <c r="C204" s="171" t="s">
        <v>2680</v>
      </c>
      <c r="D204" s="134" t="s">
        <v>63</v>
      </c>
      <c r="E204" s="162" t="s">
        <v>776</v>
      </c>
      <c r="F204" s="172">
        <v>2251.09</v>
      </c>
      <c r="G204" s="154">
        <f t="shared" si="25"/>
        <v>450.22</v>
      </c>
      <c r="H204" s="187">
        <f t="shared" si="26"/>
        <v>2701.3100000000004</v>
      </c>
      <c r="I204" s="50"/>
      <c r="J204" s="52"/>
      <c r="K204" s="52"/>
      <c r="L204" s="52"/>
      <c r="M204" s="52"/>
    </row>
    <row r="205" spans="2:13" s="13" customFormat="1" ht="31.5" x14ac:dyDescent="0.25">
      <c r="B205" s="178">
        <f t="shared" ref="B205:B218" si="27">1+B204</f>
        <v>103</v>
      </c>
      <c r="C205" s="171" t="s">
        <v>2681</v>
      </c>
      <c r="D205" s="134" t="s">
        <v>63</v>
      </c>
      <c r="E205" s="162" t="s">
        <v>776</v>
      </c>
      <c r="F205" s="172">
        <v>2164.15</v>
      </c>
      <c r="G205" s="154">
        <f t="shared" si="25"/>
        <v>432.83</v>
      </c>
      <c r="H205" s="187">
        <f t="shared" si="26"/>
        <v>2596.98</v>
      </c>
      <c r="I205" s="50"/>
      <c r="J205" s="52"/>
      <c r="K205" s="52"/>
      <c r="L205" s="52"/>
      <c r="M205" s="52"/>
    </row>
    <row r="206" spans="2:13" s="13" customFormat="1" ht="31.5" x14ac:dyDescent="0.25">
      <c r="B206" s="178">
        <f t="shared" si="27"/>
        <v>104</v>
      </c>
      <c r="C206" s="171" t="s">
        <v>777</v>
      </c>
      <c r="D206" s="134" t="s">
        <v>63</v>
      </c>
      <c r="E206" s="162" t="s">
        <v>776</v>
      </c>
      <c r="F206" s="172">
        <v>2168.4699999999998</v>
      </c>
      <c r="G206" s="154">
        <f t="shared" si="25"/>
        <v>433.69</v>
      </c>
      <c r="H206" s="187">
        <f t="shared" si="26"/>
        <v>2602.16</v>
      </c>
      <c r="I206" s="50"/>
      <c r="J206" s="52"/>
      <c r="K206" s="52"/>
      <c r="L206" s="52"/>
      <c r="M206" s="52"/>
    </row>
    <row r="207" spans="2:13" s="13" customFormat="1" ht="31.5" x14ac:dyDescent="0.25">
      <c r="B207" s="178">
        <f t="shared" si="27"/>
        <v>105</v>
      </c>
      <c r="C207" s="171" t="s">
        <v>2682</v>
      </c>
      <c r="D207" s="134" t="s">
        <v>63</v>
      </c>
      <c r="E207" s="162" t="s">
        <v>776</v>
      </c>
      <c r="F207" s="172">
        <v>2251.09</v>
      </c>
      <c r="G207" s="154">
        <f t="shared" si="25"/>
        <v>450.22</v>
      </c>
      <c r="H207" s="187">
        <f t="shared" si="26"/>
        <v>2701.3100000000004</v>
      </c>
      <c r="I207" s="50"/>
      <c r="J207" s="52"/>
      <c r="K207" s="52"/>
      <c r="L207" s="52"/>
      <c r="M207" s="52"/>
    </row>
    <row r="208" spans="2:13" s="13" customFormat="1" ht="31.5" x14ac:dyDescent="0.25">
      <c r="B208" s="178">
        <f t="shared" si="27"/>
        <v>106</v>
      </c>
      <c r="C208" s="171" t="s">
        <v>2683</v>
      </c>
      <c r="D208" s="134" t="s">
        <v>63</v>
      </c>
      <c r="E208" s="162" t="s">
        <v>776</v>
      </c>
      <c r="F208" s="172">
        <v>2653.46</v>
      </c>
      <c r="G208" s="154">
        <f t="shared" si="25"/>
        <v>530.69000000000005</v>
      </c>
      <c r="H208" s="187">
        <f t="shared" si="26"/>
        <v>3184.15</v>
      </c>
      <c r="I208" s="50"/>
      <c r="J208" s="52"/>
      <c r="K208" s="52"/>
      <c r="L208" s="52"/>
      <c r="M208" s="52"/>
    </row>
    <row r="209" spans="2:13" s="13" customFormat="1" ht="31.5" x14ac:dyDescent="0.25">
      <c r="B209" s="178">
        <f t="shared" si="27"/>
        <v>107</v>
      </c>
      <c r="C209" s="171" t="s">
        <v>2684</v>
      </c>
      <c r="D209" s="134" t="s">
        <v>63</v>
      </c>
      <c r="E209" s="162" t="s">
        <v>776</v>
      </c>
      <c r="F209" s="172">
        <v>2691.09</v>
      </c>
      <c r="G209" s="154">
        <f t="shared" si="25"/>
        <v>538.22</v>
      </c>
      <c r="H209" s="187">
        <f t="shared" si="26"/>
        <v>3229.3100000000004</v>
      </c>
      <c r="I209" s="50"/>
      <c r="J209" s="52"/>
      <c r="K209" s="52"/>
      <c r="L209" s="52"/>
      <c r="M209" s="52"/>
    </row>
    <row r="210" spans="2:13" s="13" customFormat="1" ht="31.5" x14ac:dyDescent="0.25">
      <c r="B210" s="178">
        <f t="shared" si="27"/>
        <v>108</v>
      </c>
      <c r="C210" s="173" t="s">
        <v>2685</v>
      </c>
      <c r="D210" s="134" t="s">
        <v>63</v>
      </c>
      <c r="E210" s="162" t="s">
        <v>776</v>
      </c>
      <c r="F210" s="172">
        <v>2691.09</v>
      </c>
      <c r="G210" s="154">
        <f t="shared" si="25"/>
        <v>538.22</v>
      </c>
      <c r="H210" s="187">
        <f t="shared" si="26"/>
        <v>3229.3100000000004</v>
      </c>
      <c r="I210" s="50"/>
      <c r="J210" s="52"/>
      <c r="K210" s="52"/>
      <c r="L210" s="52"/>
      <c r="M210" s="52"/>
    </row>
    <row r="211" spans="2:13" s="13" customFormat="1" ht="31.5" x14ac:dyDescent="0.25">
      <c r="B211" s="178">
        <f t="shared" si="27"/>
        <v>109</v>
      </c>
      <c r="C211" s="171" t="s">
        <v>2686</v>
      </c>
      <c r="D211" s="134" t="s">
        <v>63</v>
      </c>
      <c r="E211" s="162" t="s">
        <v>776</v>
      </c>
      <c r="F211" s="172">
        <v>2251.09</v>
      </c>
      <c r="G211" s="154">
        <f t="shared" si="25"/>
        <v>450.22</v>
      </c>
      <c r="H211" s="187">
        <f t="shared" si="26"/>
        <v>2701.3100000000004</v>
      </c>
      <c r="I211" s="50"/>
      <c r="J211" s="52"/>
      <c r="K211" s="52"/>
      <c r="L211" s="52"/>
      <c r="M211" s="52"/>
    </row>
    <row r="212" spans="2:13" s="13" customFormat="1" ht="31.5" x14ac:dyDescent="0.25">
      <c r="B212" s="178">
        <f t="shared" si="27"/>
        <v>110</v>
      </c>
      <c r="C212" s="171" t="s">
        <v>2687</v>
      </c>
      <c r="D212" s="134" t="s">
        <v>63</v>
      </c>
      <c r="E212" s="162" t="s">
        <v>776</v>
      </c>
      <c r="F212" s="172">
        <v>2484.9699999999998</v>
      </c>
      <c r="G212" s="154">
        <f t="shared" si="25"/>
        <v>496.99</v>
      </c>
      <c r="H212" s="187">
        <f t="shared" si="26"/>
        <v>2981.96</v>
      </c>
      <c r="I212" s="50"/>
      <c r="J212" s="52"/>
      <c r="K212" s="52"/>
      <c r="L212" s="52"/>
      <c r="M212" s="52"/>
    </row>
    <row r="213" spans="2:13" s="13" customFormat="1" ht="31.5" x14ac:dyDescent="0.25">
      <c r="B213" s="178">
        <f t="shared" si="27"/>
        <v>111</v>
      </c>
      <c r="C213" s="171" t="s">
        <v>2688</v>
      </c>
      <c r="D213" s="134" t="s">
        <v>63</v>
      </c>
      <c r="E213" s="162" t="s">
        <v>776</v>
      </c>
      <c r="F213" s="172">
        <v>2573.46</v>
      </c>
      <c r="G213" s="154">
        <f t="shared" si="25"/>
        <v>514.69000000000005</v>
      </c>
      <c r="H213" s="187">
        <f t="shared" si="26"/>
        <v>3088.15</v>
      </c>
      <c r="I213" s="50"/>
      <c r="J213" s="52"/>
      <c r="K213" s="52"/>
      <c r="L213" s="52"/>
      <c r="M213" s="52"/>
    </row>
    <row r="214" spans="2:13" s="13" customFormat="1" ht="31.5" x14ac:dyDescent="0.25">
      <c r="B214" s="178">
        <f t="shared" si="27"/>
        <v>112</v>
      </c>
      <c r="C214" s="171" t="s">
        <v>2689</v>
      </c>
      <c r="D214" s="134" t="s">
        <v>63</v>
      </c>
      <c r="E214" s="162" t="s">
        <v>776</v>
      </c>
      <c r="F214" s="172">
        <v>2611.09</v>
      </c>
      <c r="G214" s="154">
        <f t="shared" si="25"/>
        <v>522.22</v>
      </c>
      <c r="H214" s="187">
        <f t="shared" si="26"/>
        <v>3133.3100000000004</v>
      </c>
      <c r="I214" s="50"/>
      <c r="J214" s="52"/>
      <c r="K214" s="52"/>
      <c r="L214" s="52"/>
      <c r="M214" s="52"/>
    </row>
    <row r="215" spans="2:13" s="13" customFormat="1" ht="31.5" x14ac:dyDescent="0.25">
      <c r="B215" s="178">
        <f t="shared" si="27"/>
        <v>113</v>
      </c>
      <c r="C215" s="161" t="s">
        <v>2690</v>
      </c>
      <c r="D215" s="134" t="s">
        <v>63</v>
      </c>
      <c r="E215" s="162" t="s">
        <v>776</v>
      </c>
      <c r="F215" s="172">
        <v>2008.09</v>
      </c>
      <c r="G215" s="154">
        <f t="shared" si="25"/>
        <v>401.62</v>
      </c>
      <c r="H215" s="187">
        <f t="shared" si="26"/>
        <v>2409.71</v>
      </c>
      <c r="I215" s="50"/>
      <c r="J215" s="52"/>
      <c r="K215" s="52"/>
      <c r="L215" s="52"/>
      <c r="M215" s="52"/>
    </row>
    <row r="216" spans="2:13" s="13" customFormat="1" ht="31.5" x14ac:dyDescent="0.25">
      <c r="B216" s="178">
        <f t="shared" si="27"/>
        <v>114</v>
      </c>
      <c r="C216" s="161" t="s">
        <v>2691</v>
      </c>
      <c r="D216" s="134" t="s">
        <v>63</v>
      </c>
      <c r="E216" s="162" t="s">
        <v>776</v>
      </c>
      <c r="F216" s="172">
        <v>2076.63</v>
      </c>
      <c r="G216" s="154">
        <f t="shared" si="25"/>
        <v>415.33</v>
      </c>
      <c r="H216" s="187">
        <f t="shared" si="26"/>
        <v>2491.96</v>
      </c>
      <c r="I216" s="50"/>
      <c r="J216" s="52"/>
      <c r="K216" s="52"/>
      <c r="L216" s="52"/>
      <c r="M216" s="52"/>
    </row>
    <row r="217" spans="2:13" s="13" customFormat="1" ht="31.5" x14ac:dyDescent="0.25">
      <c r="B217" s="178">
        <f t="shared" si="27"/>
        <v>115</v>
      </c>
      <c r="C217" s="171" t="s">
        <v>778</v>
      </c>
      <c r="D217" s="134" t="s">
        <v>63</v>
      </c>
      <c r="E217" s="162" t="s">
        <v>776</v>
      </c>
      <c r="F217" s="170">
        <v>3332.66</v>
      </c>
      <c r="G217" s="153">
        <f t="shared" si="25"/>
        <v>666.53</v>
      </c>
      <c r="H217" s="177">
        <f t="shared" si="26"/>
        <v>3999.1899999999996</v>
      </c>
      <c r="I217" s="50"/>
      <c r="J217" s="52"/>
      <c r="K217" s="52"/>
      <c r="L217" s="52"/>
      <c r="M217" s="52"/>
    </row>
    <row r="218" spans="2:13" s="13" customFormat="1" ht="31.5" x14ac:dyDescent="0.25">
      <c r="B218" s="178">
        <f t="shared" si="27"/>
        <v>116</v>
      </c>
      <c r="C218" s="159" t="s">
        <v>779</v>
      </c>
      <c r="D218" s="134" t="s">
        <v>63</v>
      </c>
      <c r="E218" s="162" t="s">
        <v>776</v>
      </c>
      <c r="F218" s="170">
        <v>4061.18</v>
      </c>
      <c r="G218" s="153">
        <f t="shared" si="25"/>
        <v>812.24</v>
      </c>
      <c r="H218" s="177">
        <f t="shared" si="26"/>
        <v>4873.42</v>
      </c>
      <c r="I218" s="50"/>
      <c r="J218" s="52"/>
      <c r="K218" s="52"/>
      <c r="L218" s="52"/>
      <c r="M218" s="52"/>
    </row>
    <row r="219" spans="2:13" s="13" customFormat="1" x14ac:dyDescent="0.25">
      <c r="B219" s="531" t="s">
        <v>2692</v>
      </c>
      <c r="C219" s="532"/>
      <c r="D219" s="532"/>
      <c r="E219" s="532"/>
      <c r="F219" s="532"/>
      <c r="G219" s="532"/>
      <c r="H219" s="533"/>
      <c r="I219" s="50"/>
      <c r="J219" s="52"/>
      <c r="K219" s="52"/>
      <c r="L219" s="52"/>
      <c r="M219" s="52"/>
    </row>
    <row r="220" spans="2:13" s="13" customFormat="1" ht="31.5" x14ac:dyDescent="0.25">
      <c r="B220" s="178">
        <v>117</v>
      </c>
      <c r="C220" s="171" t="s">
        <v>2566</v>
      </c>
      <c r="D220" s="134" t="s">
        <v>63</v>
      </c>
      <c r="E220" s="162" t="s">
        <v>776</v>
      </c>
      <c r="F220" s="172">
        <v>2170.59</v>
      </c>
      <c r="G220" s="154">
        <f t="shared" ref="G220:G242" si="28">ROUND(F220*0.2,2)</f>
        <v>434.12</v>
      </c>
      <c r="H220" s="187">
        <f t="shared" ref="H220:H242" si="29">F220+G220</f>
        <v>2604.71</v>
      </c>
      <c r="I220" s="50"/>
      <c r="J220" s="52"/>
      <c r="K220" s="52"/>
      <c r="L220" s="52"/>
      <c r="M220" s="52"/>
    </row>
    <row r="221" spans="2:13" s="13" customFormat="1" ht="31.5" x14ac:dyDescent="0.25">
      <c r="B221" s="178">
        <f>1+B220</f>
        <v>118</v>
      </c>
      <c r="C221" s="171" t="s">
        <v>2568</v>
      </c>
      <c r="D221" s="134" t="s">
        <v>63</v>
      </c>
      <c r="E221" s="162" t="s">
        <v>776</v>
      </c>
      <c r="F221" s="172">
        <v>1324.24</v>
      </c>
      <c r="G221" s="154">
        <f t="shared" si="28"/>
        <v>264.85000000000002</v>
      </c>
      <c r="H221" s="187">
        <f t="shared" si="29"/>
        <v>1589.0900000000001</v>
      </c>
      <c r="I221" s="50"/>
      <c r="J221" s="52"/>
      <c r="K221" s="52"/>
      <c r="L221" s="52"/>
      <c r="M221" s="52"/>
    </row>
    <row r="222" spans="2:13" s="13" customFormat="1" ht="31.5" x14ac:dyDescent="0.25">
      <c r="B222" s="178">
        <f t="shared" ref="B222:B242" si="30">1+B221</f>
        <v>119</v>
      </c>
      <c r="C222" s="171" t="s">
        <v>2569</v>
      </c>
      <c r="D222" s="134" t="s">
        <v>63</v>
      </c>
      <c r="E222" s="162" t="s">
        <v>776</v>
      </c>
      <c r="F222" s="172">
        <v>2090.59</v>
      </c>
      <c r="G222" s="154">
        <f t="shared" si="28"/>
        <v>418.12</v>
      </c>
      <c r="H222" s="187">
        <f t="shared" si="29"/>
        <v>2508.71</v>
      </c>
      <c r="I222" s="50"/>
      <c r="J222" s="52"/>
      <c r="K222" s="52"/>
      <c r="L222" s="52"/>
      <c r="M222" s="52"/>
    </row>
    <row r="223" spans="2:13" s="13" customFormat="1" ht="31.5" x14ac:dyDescent="0.25">
      <c r="B223" s="178">
        <f t="shared" si="30"/>
        <v>120</v>
      </c>
      <c r="C223" s="171" t="s">
        <v>2570</v>
      </c>
      <c r="D223" s="134" t="s">
        <v>63</v>
      </c>
      <c r="E223" s="162" t="s">
        <v>776</v>
      </c>
      <c r="F223" s="172">
        <v>1244.24</v>
      </c>
      <c r="G223" s="154">
        <f t="shared" si="28"/>
        <v>248.85</v>
      </c>
      <c r="H223" s="187">
        <f t="shared" si="29"/>
        <v>1493.09</v>
      </c>
      <c r="I223" s="50"/>
      <c r="J223" s="52"/>
      <c r="K223" s="52"/>
      <c r="L223" s="52"/>
      <c r="M223" s="52"/>
    </row>
    <row r="224" spans="2:13" s="13" customFormat="1" ht="31.5" x14ac:dyDescent="0.25">
      <c r="B224" s="178">
        <f t="shared" si="30"/>
        <v>121</v>
      </c>
      <c r="C224" s="171" t="s">
        <v>2536</v>
      </c>
      <c r="D224" s="134" t="s">
        <v>63</v>
      </c>
      <c r="E224" s="162" t="s">
        <v>776</v>
      </c>
      <c r="F224" s="172">
        <v>2128.5500000000002</v>
      </c>
      <c r="G224" s="154">
        <f t="shared" si="28"/>
        <v>425.71</v>
      </c>
      <c r="H224" s="187">
        <f t="shared" si="29"/>
        <v>2554.2600000000002</v>
      </c>
      <c r="I224" s="50"/>
      <c r="J224" s="52"/>
      <c r="K224" s="52"/>
      <c r="L224" s="52"/>
      <c r="M224" s="52"/>
    </row>
    <row r="225" spans="2:13" s="13" customFormat="1" ht="31.5" x14ac:dyDescent="0.25">
      <c r="B225" s="178">
        <f t="shared" si="30"/>
        <v>122</v>
      </c>
      <c r="C225" s="171" t="s">
        <v>2556</v>
      </c>
      <c r="D225" s="134" t="s">
        <v>63</v>
      </c>
      <c r="E225" s="162" t="s">
        <v>776</v>
      </c>
      <c r="F225" s="172">
        <v>1262.8599999999999</v>
      </c>
      <c r="G225" s="154">
        <f t="shared" si="28"/>
        <v>252.57</v>
      </c>
      <c r="H225" s="187">
        <f t="shared" si="29"/>
        <v>1515.4299999999998</v>
      </c>
      <c r="I225" s="50"/>
      <c r="J225" s="52"/>
      <c r="K225" s="52"/>
      <c r="L225" s="52"/>
      <c r="M225" s="52"/>
    </row>
    <row r="226" spans="2:13" s="13" customFormat="1" ht="31.5" x14ac:dyDescent="0.25">
      <c r="B226" s="178">
        <f t="shared" si="30"/>
        <v>123</v>
      </c>
      <c r="C226" s="171" t="s">
        <v>2530</v>
      </c>
      <c r="D226" s="134" t="s">
        <v>63</v>
      </c>
      <c r="E226" s="162" t="s">
        <v>776</v>
      </c>
      <c r="F226" s="172">
        <v>2543.04</v>
      </c>
      <c r="G226" s="154">
        <f t="shared" si="28"/>
        <v>508.61</v>
      </c>
      <c r="H226" s="187">
        <f t="shared" si="29"/>
        <v>3051.65</v>
      </c>
      <c r="I226" s="50"/>
      <c r="J226" s="52"/>
      <c r="K226" s="52"/>
      <c r="L226" s="52"/>
      <c r="M226" s="52"/>
    </row>
    <row r="227" spans="2:13" s="13" customFormat="1" ht="31.5" x14ac:dyDescent="0.25">
      <c r="B227" s="178">
        <f t="shared" si="30"/>
        <v>124</v>
      </c>
      <c r="C227" s="171" t="s">
        <v>2529</v>
      </c>
      <c r="D227" s="134" t="s">
        <v>63</v>
      </c>
      <c r="E227" s="162" t="s">
        <v>776</v>
      </c>
      <c r="F227" s="172">
        <v>1697.91</v>
      </c>
      <c r="G227" s="154">
        <f t="shared" si="28"/>
        <v>339.58</v>
      </c>
      <c r="H227" s="187">
        <f t="shared" si="29"/>
        <v>2037.49</v>
      </c>
      <c r="I227" s="50"/>
      <c r="J227" s="52"/>
      <c r="K227" s="52"/>
      <c r="L227" s="52"/>
      <c r="M227" s="52"/>
    </row>
    <row r="228" spans="2:13" s="13" customFormat="1" ht="31.5" x14ac:dyDescent="0.25">
      <c r="B228" s="178">
        <f t="shared" si="30"/>
        <v>125</v>
      </c>
      <c r="C228" s="171" t="s">
        <v>2528</v>
      </c>
      <c r="D228" s="134" t="s">
        <v>63</v>
      </c>
      <c r="E228" s="162" t="s">
        <v>776</v>
      </c>
      <c r="F228" s="172">
        <v>1792.0322255815477</v>
      </c>
      <c r="G228" s="154">
        <f t="shared" si="28"/>
        <v>358.41</v>
      </c>
      <c r="H228" s="187">
        <f t="shared" si="29"/>
        <v>2150.4422255815475</v>
      </c>
      <c r="I228" s="50"/>
      <c r="J228" s="52"/>
      <c r="K228" s="52"/>
      <c r="L228" s="52"/>
      <c r="M228" s="52"/>
    </row>
    <row r="229" spans="2:13" s="13" customFormat="1" ht="31.5" x14ac:dyDescent="0.25">
      <c r="B229" s="178">
        <f t="shared" si="30"/>
        <v>126</v>
      </c>
      <c r="C229" s="171" t="s">
        <v>2563</v>
      </c>
      <c r="D229" s="134" t="s">
        <v>63</v>
      </c>
      <c r="E229" s="162" t="s">
        <v>776</v>
      </c>
      <c r="F229" s="172">
        <v>2530.89</v>
      </c>
      <c r="G229" s="154">
        <f t="shared" si="28"/>
        <v>506.18</v>
      </c>
      <c r="H229" s="187">
        <f t="shared" si="29"/>
        <v>3037.0699999999997</v>
      </c>
      <c r="I229" s="50"/>
      <c r="J229" s="52"/>
      <c r="K229" s="52"/>
      <c r="L229" s="52"/>
      <c r="M229" s="52"/>
    </row>
    <row r="230" spans="2:13" s="13" customFormat="1" ht="31.5" x14ac:dyDescent="0.25">
      <c r="B230" s="178">
        <f t="shared" si="30"/>
        <v>127</v>
      </c>
      <c r="C230" s="171" t="s">
        <v>2564</v>
      </c>
      <c r="D230" s="134" t="s">
        <v>63</v>
      </c>
      <c r="E230" s="162" t="s">
        <v>776</v>
      </c>
      <c r="F230" s="172">
        <v>1685.81</v>
      </c>
      <c r="G230" s="154">
        <f t="shared" si="28"/>
        <v>337.16</v>
      </c>
      <c r="H230" s="187">
        <f t="shared" si="29"/>
        <v>2022.97</v>
      </c>
      <c r="I230" s="50"/>
      <c r="J230" s="52"/>
      <c r="K230" s="52"/>
      <c r="L230" s="52"/>
      <c r="M230" s="52"/>
    </row>
    <row r="231" spans="2:13" s="13" customFormat="1" ht="31.5" x14ac:dyDescent="0.25">
      <c r="B231" s="178">
        <f t="shared" si="30"/>
        <v>128</v>
      </c>
      <c r="C231" s="171" t="s">
        <v>2561</v>
      </c>
      <c r="D231" s="134" t="s">
        <v>63</v>
      </c>
      <c r="E231" s="162" t="s">
        <v>776</v>
      </c>
      <c r="F231" s="172">
        <v>1986.65</v>
      </c>
      <c r="G231" s="154">
        <f t="shared" si="28"/>
        <v>397.33</v>
      </c>
      <c r="H231" s="187">
        <f t="shared" si="29"/>
        <v>2383.98</v>
      </c>
      <c r="I231" s="50"/>
      <c r="J231" s="52"/>
      <c r="K231" s="52"/>
      <c r="L231" s="52"/>
      <c r="M231" s="52"/>
    </row>
    <row r="232" spans="2:13" s="13" customFormat="1" ht="31.5" x14ac:dyDescent="0.25">
      <c r="B232" s="178">
        <f t="shared" si="30"/>
        <v>129</v>
      </c>
      <c r="C232" s="171" t="s">
        <v>2562</v>
      </c>
      <c r="D232" s="134" t="s">
        <v>63</v>
      </c>
      <c r="E232" s="162" t="s">
        <v>776</v>
      </c>
      <c r="F232" s="172">
        <v>1143.1199999999999</v>
      </c>
      <c r="G232" s="154">
        <f t="shared" si="28"/>
        <v>228.62</v>
      </c>
      <c r="H232" s="187">
        <f t="shared" si="29"/>
        <v>1371.7399999999998</v>
      </c>
      <c r="I232" s="50"/>
      <c r="J232" s="52"/>
      <c r="K232" s="52"/>
      <c r="L232" s="52"/>
      <c r="M232" s="52"/>
    </row>
    <row r="233" spans="2:13" s="13" customFormat="1" ht="31.5" x14ac:dyDescent="0.25">
      <c r="B233" s="178">
        <f t="shared" si="30"/>
        <v>130</v>
      </c>
      <c r="C233" s="171" t="s">
        <v>2531</v>
      </c>
      <c r="D233" s="134" t="s">
        <v>63</v>
      </c>
      <c r="E233" s="162" t="s">
        <v>776</v>
      </c>
      <c r="F233" s="172">
        <v>1923.25</v>
      </c>
      <c r="G233" s="154">
        <f t="shared" si="28"/>
        <v>384.65</v>
      </c>
      <c r="H233" s="187">
        <f t="shared" si="29"/>
        <v>2307.9</v>
      </c>
      <c r="I233" s="50"/>
      <c r="J233" s="52"/>
      <c r="K233" s="52"/>
      <c r="L233" s="52"/>
      <c r="M233" s="52"/>
    </row>
    <row r="234" spans="2:13" s="13" customFormat="1" ht="47.25" x14ac:dyDescent="0.25">
      <c r="B234" s="178">
        <f t="shared" si="30"/>
        <v>131</v>
      </c>
      <c r="C234" s="171" t="s">
        <v>2535</v>
      </c>
      <c r="D234" s="134" t="s">
        <v>63</v>
      </c>
      <c r="E234" s="162" t="s">
        <v>776</v>
      </c>
      <c r="F234" s="172">
        <v>1995.59</v>
      </c>
      <c r="G234" s="154">
        <f t="shared" si="28"/>
        <v>399.12</v>
      </c>
      <c r="H234" s="187">
        <f t="shared" si="29"/>
        <v>2394.71</v>
      </c>
      <c r="I234" s="50"/>
      <c r="J234" s="52"/>
      <c r="K234" s="52"/>
      <c r="L234" s="52"/>
      <c r="M234" s="52"/>
    </row>
    <row r="235" spans="2:13" s="13" customFormat="1" ht="31.5" x14ac:dyDescent="0.25">
      <c r="B235" s="178">
        <f t="shared" si="30"/>
        <v>132</v>
      </c>
      <c r="C235" s="171" t="s">
        <v>2693</v>
      </c>
      <c r="D235" s="134" t="s">
        <v>63</v>
      </c>
      <c r="E235" s="162" t="s">
        <v>776</v>
      </c>
      <c r="F235" s="172">
        <v>1982.05</v>
      </c>
      <c r="G235" s="154">
        <f t="shared" si="28"/>
        <v>396.41</v>
      </c>
      <c r="H235" s="187">
        <f t="shared" si="29"/>
        <v>2378.46</v>
      </c>
      <c r="I235" s="50"/>
      <c r="J235" s="52"/>
      <c r="K235" s="52"/>
      <c r="L235" s="52"/>
      <c r="M235" s="52"/>
    </row>
    <row r="236" spans="2:13" s="13" customFormat="1" ht="47.25" x14ac:dyDescent="0.25">
      <c r="B236" s="178">
        <f t="shared" si="30"/>
        <v>133</v>
      </c>
      <c r="C236" s="171" t="s">
        <v>2565</v>
      </c>
      <c r="D236" s="134" t="s">
        <v>63</v>
      </c>
      <c r="E236" s="162" t="s">
        <v>776</v>
      </c>
      <c r="F236" s="172">
        <v>869.59</v>
      </c>
      <c r="G236" s="154">
        <f t="shared" si="28"/>
        <v>173.92</v>
      </c>
      <c r="H236" s="187">
        <f t="shared" si="29"/>
        <v>1043.51</v>
      </c>
      <c r="I236" s="50"/>
      <c r="J236" s="52"/>
      <c r="K236" s="52"/>
      <c r="L236" s="52"/>
      <c r="M236" s="52"/>
    </row>
    <row r="237" spans="2:13" s="13" customFormat="1" ht="31.5" x14ac:dyDescent="0.25">
      <c r="B237" s="178">
        <f t="shared" si="30"/>
        <v>134</v>
      </c>
      <c r="C237" s="171" t="s">
        <v>2557</v>
      </c>
      <c r="D237" s="134" t="s">
        <v>63</v>
      </c>
      <c r="E237" s="162" t="s">
        <v>776</v>
      </c>
      <c r="F237" s="172">
        <v>2031.31</v>
      </c>
      <c r="G237" s="154">
        <f t="shared" si="28"/>
        <v>406.26</v>
      </c>
      <c r="H237" s="187">
        <f t="shared" si="29"/>
        <v>2437.5699999999997</v>
      </c>
      <c r="I237" s="50"/>
      <c r="J237" s="52"/>
      <c r="K237" s="52"/>
      <c r="L237" s="52"/>
      <c r="M237" s="52"/>
    </row>
    <row r="238" spans="2:13" s="13" customFormat="1" ht="31.5" x14ac:dyDescent="0.25">
      <c r="B238" s="178">
        <f t="shared" si="30"/>
        <v>135</v>
      </c>
      <c r="C238" s="171" t="s">
        <v>2558</v>
      </c>
      <c r="D238" s="134" t="s">
        <v>63</v>
      </c>
      <c r="E238" s="162" t="s">
        <v>776</v>
      </c>
      <c r="F238" s="172">
        <v>1184.96</v>
      </c>
      <c r="G238" s="154">
        <f t="shared" si="28"/>
        <v>236.99</v>
      </c>
      <c r="H238" s="187">
        <f t="shared" si="29"/>
        <v>1421.95</v>
      </c>
      <c r="I238" s="50"/>
      <c r="J238" s="52"/>
      <c r="K238" s="52"/>
      <c r="L238" s="52"/>
      <c r="M238" s="52"/>
    </row>
    <row r="239" spans="2:13" s="13" customFormat="1" ht="31.5" x14ac:dyDescent="0.25">
      <c r="B239" s="178">
        <f t="shared" si="30"/>
        <v>136</v>
      </c>
      <c r="C239" s="171" t="s">
        <v>2559</v>
      </c>
      <c r="D239" s="134" t="s">
        <v>63</v>
      </c>
      <c r="E239" s="162" t="s">
        <v>776</v>
      </c>
      <c r="F239" s="172">
        <v>2031.31</v>
      </c>
      <c r="G239" s="154">
        <f t="shared" si="28"/>
        <v>406.26</v>
      </c>
      <c r="H239" s="187">
        <f t="shared" si="29"/>
        <v>2437.5699999999997</v>
      </c>
      <c r="I239" s="50"/>
      <c r="J239" s="52"/>
      <c r="K239" s="52"/>
      <c r="L239" s="52"/>
      <c r="M239" s="52"/>
    </row>
    <row r="240" spans="2:13" s="13" customFormat="1" ht="31.5" x14ac:dyDescent="0.25">
      <c r="B240" s="178">
        <f t="shared" si="30"/>
        <v>137</v>
      </c>
      <c r="C240" s="171" t="s">
        <v>2560</v>
      </c>
      <c r="D240" s="134" t="s">
        <v>63</v>
      </c>
      <c r="E240" s="162" t="s">
        <v>776</v>
      </c>
      <c r="F240" s="172">
        <v>1184.96</v>
      </c>
      <c r="G240" s="154">
        <f t="shared" si="28"/>
        <v>236.99</v>
      </c>
      <c r="H240" s="187">
        <f t="shared" si="29"/>
        <v>1421.95</v>
      </c>
      <c r="I240" s="50"/>
      <c r="J240" s="52"/>
      <c r="K240" s="52"/>
      <c r="L240" s="52"/>
      <c r="M240" s="52"/>
    </row>
    <row r="241" spans="2:13" s="13" customFormat="1" ht="31.5" x14ac:dyDescent="0.25">
      <c r="B241" s="178">
        <f t="shared" si="30"/>
        <v>138</v>
      </c>
      <c r="C241" s="171" t="s">
        <v>2567</v>
      </c>
      <c r="D241" s="134" t="s">
        <v>63</v>
      </c>
      <c r="E241" s="162" t="s">
        <v>776</v>
      </c>
      <c r="F241" s="172">
        <v>953.9</v>
      </c>
      <c r="G241" s="154">
        <f t="shared" si="28"/>
        <v>190.78</v>
      </c>
      <c r="H241" s="187">
        <f t="shared" si="29"/>
        <v>1144.68</v>
      </c>
      <c r="I241" s="50"/>
      <c r="J241" s="52"/>
      <c r="K241" s="52"/>
      <c r="L241" s="52"/>
      <c r="M241" s="52"/>
    </row>
    <row r="242" spans="2:13" s="13" customFormat="1" ht="32.25" thickBot="1" x14ac:dyDescent="0.3">
      <c r="B242" s="178">
        <f t="shared" si="30"/>
        <v>139</v>
      </c>
      <c r="C242" s="171" t="s">
        <v>2537</v>
      </c>
      <c r="D242" s="158" t="s">
        <v>63</v>
      </c>
      <c r="E242" s="152" t="s">
        <v>776</v>
      </c>
      <c r="F242" s="170">
        <v>2793.268025581548</v>
      </c>
      <c r="G242" s="153">
        <f t="shared" si="28"/>
        <v>558.65</v>
      </c>
      <c r="H242" s="177">
        <f t="shared" si="29"/>
        <v>3351.9180255815481</v>
      </c>
      <c r="I242" s="50"/>
      <c r="J242" s="52"/>
      <c r="K242" s="52"/>
      <c r="L242" s="52"/>
      <c r="M242" s="52"/>
    </row>
    <row r="243" spans="2:13" ht="21.75" customHeight="1" thickBot="1" x14ac:dyDescent="0.3">
      <c r="B243" s="515" t="s">
        <v>64</v>
      </c>
      <c r="C243" s="516"/>
      <c r="D243" s="516"/>
      <c r="E243" s="516"/>
      <c r="F243" s="516"/>
      <c r="G243" s="516"/>
      <c r="H243" s="517"/>
    </row>
    <row r="244" spans="2:13" ht="48" thickBot="1" x14ac:dyDescent="0.3">
      <c r="B244" s="2" t="s">
        <v>0</v>
      </c>
      <c r="C244" s="3" t="s">
        <v>1</v>
      </c>
      <c r="D244" s="149" t="s">
        <v>32</v>
      </c>
      <c r="E244" s="3" t="s">
        <v>2</v>
      </c>
      <c r="F244" s="3" t="s">
        <v>3</v>
      </c>
      <c r="G244" s="3" t="s">
        <v>4</v>
      </c>
      <c r="H244" s="10" t="s">
        <v>5</v>
      </c>
    </row>
    <row r="245" spans="2:13" ht="47.25" x14ac:dyDescent="0.35">
      <c r="B245" s="174">
        <v>1</v>
      </c>
      <c r="C245" s="134" t="s">
        <v>54</v>
      </c>
      <c r="D245" s="175" t="s">
        <v>65</v>
      </c>
      <c r="E245" s="176" t="s">
        <v>7</v>
      </c>
      <c r="F245" s="130">
        <v>2354.67</v>
      </c>
      <c r="G245" s="19">
        <f t="shared" ref="G245:G308" si="31">ROUND(F245*0.2,2)</f>
        <v>470.93</v>
      </c>
      <c r="H245" s="177">
        <f t="shared" ref="H245:H308" si="32">F245+G245</f>
        <v>2825.6</v>
      </c>
      <c r="J245" s="390"/>
    </row>
    <row r="246" spans="2:13" ht="47.25" x14ac:dyDescent="0.35">
      <c r="B246" s="178">
        <f>1+B245</f>
        <v>2</v>
      </c>
      <c r="C246" s="134" t="s">
        <v>58</v>
      </c>
      <c r="D246" s="179" t="s">
        <v>65</v>
      </c>
      <c r="E246" s="180" t="s">
        <v>7</v>
      </c>
      <c r="F246" s="154">
        <v>2607.31</v>
      </c>
      <c r="G246" s="19">
        <f t="shared" si="31"/>
        <v>521.46</v>
      </c>
      <c r="H246" s="177">
        <f t="shared" si="32"/>
        <v>3128.77</v>
      </c>
      <c r="J246" s="390"/>
    </row>
    <row r="247" spans="2:13" ht="31.5" x14ac:dyDescent="0.35">
      <c r="B247" s="178">
        <f t="shared" ref="B247:B308" si="33">1+B246</f>
        <v>3</v>
      </c>
      <c r="C247" s="134" t="s">
        <v>66</v>
      </c>
      <c r="D247" s="179" t="s">
        <v>67</v>
      </c>
      <c r="E247" s="180" t="s">
        <v>7</v>
      </c>
      <c r="F247" s="154">
        <v>1360</v>
      </c>
      <c r="G247" s="19">
        <f t="shared" si="31"/>
        <v>272</v>
      </c>
      <c r="H247" s="177">
        <f t="shared" si="32"/>
        <v>1632</v>
      </c>
      <c r="J247" s="390"/>
    </row>
    <row r="248" spans="2:13" ht="47.25" x14ac:dyDescent="0.35">
      <c r="B248" s="178">
        <f t="shared" si="33"/>
        <v>4</v>
      </c>
      <c r="C248" s="158" t="s">
        <v>68</v>
      </c>
      <c r="D248" s="179" t="s">
        <v>65</v>
      </c>
      <c r="E248" s="180" t="s">
        <v>7</v>
      </c>
      <c r="F248" s="153">
        <v>2830.49</v>
      </c>
      <c r="G248" s="19">
        <f t="shared" si="31"/>
        <v>566.1</v>
      </c>
      <c r="H248" s="177">
        <f t="shared" si="32"/>
        <v>3396.5899999999997</v>
      </c>
      <c r="J248" s="390"/>
    </row>
    <row r="249" spans="2:13" ht="47.25" x14ac:dyDescent="0.35">
      <c r="B249" s="178">
        <f t="shared" si="33"/>
        <v>5</v>
      </c>
      <c r="C249" s="158" t="s">
        <v>69</v>
      </c>
      <c r="D249" s="179" t="s">
        <v>65</v>
      </c>
      <c r="E249" s="180" t="s">
        <v>7</v>
      </c>
      <c r="F249" s="153">
        <v>2830.49</v>
      </c>
      <c r="G249" s="19">
        <f t="shared" si="31"/>
        <v>566.1</v>
      </c>
      <c r="H249" s="177">
        <f t="shared" si="32"/>
        <v>3396.5899999999997</v>
      </c>
      <c r="J249" s="390"/>
    </row>
    <row r="250" spans="2:13" ht="47.25" x14ac:dyDescent="0.35">
      <c r="B250" s="178">
        <f t="shared" si="33"/>
        <v>6</v>
      </c>
      <c r="C250" s="158" t="s">
        <v>70</v>
      </c>
      <c r="D250" s="179" t="s">
        <v>65</v>
      </c>
      <c r="E250" s="180" t="s">
        <v>7</v>
      </c>
      <c r="F250" s="153">
        <v>2830.49</v>
      </c>
      <c r="G250" s="19">
        <f t="shared" si="31"/>
        <v>566.1</v>
      </c>
      <c r="H250" s="177">
        <f t="shared" si="32"/>
        <v>3396.5899999999997</v>
      </c>
      <c r="J250" s="390"/>
    </row>
    <row r="251" spans="2:13" ht="47.25" x14ac:dyDescent="0.35">
      <c r="B251" s="178">
        <f t="shared" si="33"/>
        <v>7</v>
      </c>
      <c r="C251" s="158" t="s">
        <v>71</v>
      </c>
      <c r="D251" s="179" t="s">
        <v>65</v>
      </c>
      <c r="E251" s="180" t="s">
        <v>7</v>
      </c>
      <c r="F251" s="153">
        <v>2830.49</v>
      </c>
      <c r="G251" s="19">
        <f t="shared" si="31"/>
        <v>566.1</v>
      </c>
      <c r="H251" s="177">
        <f t="shared" si="32"/>
        <v>3396.5899999999997</v>
      </c>
      <c r="J251" s="390"/>
    </row>
    <row r="252" spans="2:13" ht="47.25" x14ac:dyDescent="0.35">
      <c r="B252" s="178">
        <f t="shared" si="33"/>
        <v>8</v>
      </c>
      <c r="C252" s="158" t="s">
        <v>72</v>
      </c>
      <c r="D252" s="179" t="s">
        <v>65</v>
      </c>
      <c r="E252" s="180" t="s">
        <v>7</v>
      </c>
      <c r="F252" s="153">
        <v>2830.49</v>
      </c>
      <c r="G252" s="19">
        <f t="shared" si="31"/>
        <v>566.1</v>
      </c>
      <c r="H252" s="177">
        <f t="shared" si="32"/>
        <v>3396.5899999999997</v>
      </c>
      <c r="J252" s="390"/>
    </row>
    <row r="253" spans="2:13" ht="47.25" x14ac:dyDescent="0.35">
      <c r="B253" s="178">
        <f t="shared" si="33"/>
        <v>9</v>
      </c>
      <c r="C253" s="158" t="s">
        <v>73</v>
      </c>
      <c r="D253" s="179" t="s">
        <v>65</v>
      </c>
      <c r="E253" s="180" t="s">
        <v>7</v>
      </c>
      <c r="F253" s="153">
        <v>2830.49</v>
      </c>
      <c r="G253" s="19">
        <f t="shared" si="31"/>
        <v>566.1</v>
      </c>
      <c r="H253" s="177">
        <f t="shared" si="32"/>
        <v>3396.5899999999997</v>
      </c>
      <c r="J253" s="390"/>
    </row>
    <row r="254" spans="2:13" ht="47.25" x14ac:dyDescent="0.35">
      <c r="B254" s="178">
        <f t="shared" si="33"/>
        <v>10</v>
      </c>
      <c r="C254" s="158" t="s">
        <v>57</v>
      </c>
      <c r="D254" s="179" t="s">
        <v>65</v>
      </c>
      <c r="E254" s="180" t="s">
        <v>7</v>
      </c>
      <c r="F254" s="153">
        <v>4845.1099999999997</v>
      </c>
      <c r="G254" s="19">
        <f t="shared" si="31"/>
        <v>969.02</v>
      </c>
      <c r="H254" s="177">
        <f t="shared" si="32"/>
        <v>5814.1299999999992</v>
      </c>
      <c r="J254" s="390"/>
    </row>
    <row r="255" spans="2:13" s="347" customFormat="1" ht="31.5" x14ac:dyDescent="0.35">
      <c r="B255" s="178">
        <f t="shared" si="33"/>
        <v>11</v>
      </c>
      <c r="C255" s="134" t="s">
        <v>2962</v>
      </c>
      <c r="D255" s="181" t="s">
        <v>98</v>
      </c>
      <c r="E255" s="132" t="s">
        <v>7</v>
      </c>
      <c r="F255" s="154">
        <v>1022.85</v>
      </c>
      <c r="G255" s="130">
        <f t="shared" ref="G255:G256" si="34">ROUND(F255*0.2,2)</f>
        <v>204.57</v>
      </c>
      <c r="H255" s="187">
        <f t="shared" ref="H255:H256" si="35">F255+G255</f>
        <v>1227.42</v>
      </c>
      <c r="I255" s="346"/>
      <c r="J255" s="390"/>
    </row>
    <row r="256" spans="2:13" s="347" customFormat="1" ht="31.5" x14ac:dyDescent="0.35">
      <c r="B256" s="178">
        <f t="shared" si="33"/>
        <v>12</v>
      </c>
      <c r="C256" s="134" t="s">
        <v>2963</v>
      </c>
      <c r="D256" s="181" t="s">
        <v>98</v>
      </c>
      <c r="E256" s="132" t="s">
        <v>7</v>
      </c>
      <c r="F256" s="154">
        <v>1092.42</v>
      </c>
      <c r="G256" s="130">
        <f t="shared" si="34"/>
        <v>218.48</v>
      </c>
      <c r="H256" s="187">
        <f t="shared" si="35"/>
        <v>1310.9</v>
      </c>
      <c r="I256" s="346"/>
      <c r="J256" s="390"/>
    </row>
    <row r="257" spans="2:13" s="347" customFormat="1" ht="23.25" x14ac:dyDescent="0.35">
      <c r="B257" s="178">
        <f t="shared" si="33"/>
        <v>13</v>
      </c>
      <c r="C257" s="134" t="s">
        <v>74</v>
      </c>
      <c r="D257" s="181" t="s">
        <v>98</v>
      </c>
      <c r="E257" s="132" t="s">
        <v>7</v>
      </c>
      <c r="F257" s="154">
        <v>1116.26</v>
      </c>
      <c r="G257" s="130">
        <f t="shared" si="31"/>
        <v>223.25</v>
      </c>
      <c r="H257" s="187">
        <f t="shared" si="32"/>
        <v>1339.51</v>
      </c>
      <c r="I257" s="346"/>
      <c r="J257" s="390"/>
    </row>
    <row r="258" spans="2:13" ht="31.5" x14ac:dyDescent="0.35">
      <c r="B258" s="178">
        <f t="shared" si="33"/>
        <v>14</v>
      </c>
      <c r="C258" s="158" t="s">
        <v>75</v>
      </c>
      <c r="D258" s="179" t="s">
        <v>67</v>
      </c>
      <c r="E258" s="180" t="s">
        <v>7</v>
      </c>
      <c r="F258" s="153">
        <v>640.82000000000005</v>
      </c>
      <c r="G258" s="19">
        <f t="shared" si="31"/>
        <v>128.16</v>
      </c>
      <c r="H258" s="177">
        <f t="shared" si="32"/>
        <v>768.98</v>
      </c>
      <c r="J258" s="390"/>
    </row>
    <row r="259" spans="2:13" ht="47.25" x14ac:dyDescent="0.35">
      <c r="B259" s="178">
        <f t="shared" si="33"/>
        <v>15</v>
      </c>
      <c r="C259" s="158" t="s">
        <v>76</v>
      </c>
      <c r="D259" s="179" t="s">
        <v>65</v>
      </c>
      <c r="E259" s="180" t="s">
        <v>7</v>
      </c>
      <c r="F259" s="153">
        <v>2772.16</v>
      </c>
      <c r="G259" s="19">
        <f t="shared" si="31"/>
        <v>554.42999999999995</v>
      </c>
      <c r="H259" s="177">
        <f t="shared" si="32"/>
        <v>3326.5899999999997</v>
      </c>
      <c r="J259" s="390"/>
    </row>
    <row r="260" spans="2:13" s="90" customFormat="1" ht="63" x14ac:dyDescent="0.35">
      <c r="B260" s="178">
        <f t="shared" si="33"/>
        <v>16</v>
      </c>
      <c r="C260" s="182" t="s">
        <v>77</v>
      </c>
      <c r="D260" s="179" t="s">
        <v>78</v>
      </c>
      <c r="E260" s="183" t="s">
        <v>7</v>
      </c>
      <c r="F260" s="155">
        <v>3435.45</v>
      </c>
      <c r="G260" s="19">
        <f t="shared" si="31"/>
        <v>687.09</v>
      </c>
      <c r="H260" s="177">
        <f t="shared" si="32"/>
        <v>4122.54</v>
      </c>
      <c r="I260" s="290"/>
      <c r="J260" s="390"/>
      <c r="K260" s="291"/>
      <c r="L260" s="291"/>
      <c r="M260" s="291"/>
    </row>
    <row r="261" spans="2:13" s="90" customFormat="1" ht="63" x14ac:dyDescent="0.35">
      <c r="B261" s="178">
        <f t="shared" si="33"/>
        <v>17</v>
      </c>
      <c r="C261" s="182" t="s">
        <v>79</v>
      </c>
      <c r="D261" s="179" t="s">
        <v>78</v>
      </c>
      <c r="E261" s="183" t="s">
        <v>7</v>
      </c>
      <c r="F261" s="155">
        <v>3146.22</v>
      </c>
      <c r="G261" s="19">
        <f t="shared" si="31"/>
        <v>629.24</v>
      </c>
      <c r="H261" s="177">
        <f t="shared" si="32"/>
        <v>3775.46</v>
      </c>
      <c r="I261" s="290"/>
      <c r="J261" s="390"/>
      <c r="K261" s="291"/>
      <c r="L261" s="291"/>
      <c r="M261" s="291"/>
    </row>
    <row r="262" spans="2:13" ht="47.25" x14ac:dyDescent="0.35">
      <c r="B262" s="178">
        <f t="shared" si="33"/>
        <v>18</v>
      </c>
      <c r="C262" s="182" t="s">
        <v>80</v>
      </c>
      <c r="D262" s="179" t="s">
        <v>65</v>
      </c>
      <c r="E262" s="183" t="s">
        <v>7</v>
      </c>
      <c r="F262" s="155">
        <v>1944.21</v>
      </c>
      <c r="G262" s="19">
        <f t="shared" si="31"/>
        <v>388.84</v>
      </c>
      <c r="H262" s="177">
        <f t="shared" si="32"/>
        <v>2333.0500000000002</v>
      </c>
      <c r="J262" s="390"/>
    </row>
    <row r="263" spans="2:13" ht="63" x14ac:dyDescent="0.35">
      <c r="B263" s="178">
        <f t="shared" si="33"/>
        <v>19</v>
      </c>
      <c r="C263" s="182" t="s">
        <v>81</v>
      </c>
      <c r="D263" s="181" t="s">
        <v>78</v>
      </c>
      <c r="E263" s="132" t="s">
        <v>7</v>
      </c>
      <c r="F263" s="154">
        <v>1867.28</v>
      </c>
      <c r="G263" s="19">
        <f t="shared" si="31"/>
        <v>373.46</v>
      </c>
      <c r="H263" s="177">
        <f t="shared" si="32"/>
        <v>2240.7399999999998</v>
      </c>
      <c r="J263" s="390"/>
    </row>
    <row r="264" spans="2:13" ht="31.5" x14ac:dyDescent="0.35">
      <c r="B264" s="178">
        <f t="shared" si="33"/>
        <v>20</v>
      </c>
      <c r="C264" s="182" t="s">
        <v>82</v>
      </c>
      <c r="D264" s="181" t="s">
        <v>2973</v>
      </c>
      <c r="E264" s="132" t="s">
        <v>7</v>
      </c>
      <c r="F264" s="154">
        <v>802.98</v>
      </c>
      <c r="G264" s="19">
        <f t="shared" si="31"/>
        <v>160.6</v>
      </c>
      <c r="H264" s="177">
        <f t="shared" si="32"/>
        <v>963.58</v>
      </c>
      <c r="J264" s="390"/>
    </row>
    <row r="265" spans="2:13" ht="47.25" x14ac:dyDescent="0.35">
      <c r="B265" s="178">
        <f t="shared" si="33"/>
        <v>21</v>
      </c>
      <c r="C265" s="182" t="s">
        <v>83</v>
      </c>
      <c r="D265" s="181" t="s">
        <v>2974</v>
      </c>
      <c r="E265" s="132" t="s">
        <v>7</v>
      </c>
      <c r="F265" s="154">
        <v>760.21</v>
      </c>
      <c r="G265" s="19">
        <f t="shared" si="31"/>
        <v>152.04</v>
      </c>
      <c r="H265" s="177">
        <f t="shared" si="32"/>
        <v>912.25</v>
      </c>
      <c r="J265" s="390"/>
    </row>
    <row r="266" spans="2:13" ht="23.25" x14ac:dyDescent="0.35">
      <c r="B266" s="178">
        <f t="shared" si="33"/>
        <v>22</v>
      </c>
      <c r="C266" s="182" t="s">
        <v>84</v>
      </c>
      <c r="D266" s="181" t="s">
        <v>85</v>
      </c>
      <c r="E266" s="132" t="s">
        <v>7</v>
      </c>
      <c r="F266" s="154">
        <v>800.83</v>
      </c>
      <c r="G266" s="19">
        <f t="shared" si="31"/>
        <v>160.16999999999999</v>
      </c>
      <c r="H266" s="177">
        <f t="shared" si="32"/>
        <v>961</v>
      </c>
      <c r="J266" s="390"/>
    </row>
    <row r="267" spans="2:13" ht="31.5" x14ac:dyDescent="0.35">
      <c r="B267" s="178">
        <f t="shared" si="33"/>
        <v>23</v>
      </c>
      <c r="C267" s="182" t="s">
        <v>86</v>
      </c>
      <c r="D267" s="181" t="s">
        <v>87</v>
      </c>
      <c r="E267" s="132" t="s">
        <v>7</v>
      </c>
      <c r="F267" s="154">
        <v>2742.85</v>
      </c>
      <c r="G267" s="19">
        <f t="shared" si="31"/>
        <v>548.57000000000005</v>
      </c>
      <c r="H267" s="177">
        <f t="shared" si="32"/>
        <v>3291.42</v>
      </c>
      <c r="J267" s="390"/>
    </row>
    <row r="268" spans="2:13" ht="47.25" x14ac:dyDescent="0.35">
      <c r="B268" s="178">
        <f t="shared" si="33"/>
        <v>24</v>
      </c>
      <c r="C268" s="182" t="s">
        <v>88</v>
      </c>
      <c r="D268" s="181" t="s">
        <v>65</v>
      </c>
      <c r="E268" s="132" t="s">
        <v>7</v>
      </c>
      <c r="F268" s="154">
        <v>2003.68</v>
      </c>
      <c r="G268" s="19">
        <f t="shared" si="31"/>
        <v>400.74</v>
      </c>
      <c r="H268" s="177">
        <f t="shared" si="32"/>
        <v>2404.42</v>
      </c>
      <c r="J268" s="390"/>
      <c r="K268"/>
      <c r="L268"/>
      <c r="M268"/>
    </row>
    <row r="269" spans="2:13" ht="47.25" x14ac:dyDescent="0.35">
      <c r="B269" s="178">
        <f t="shared" si="33"/>
        <v>25</v>
      </c>
      <c r="C269" s="182" t="s">
        <v>2964</v>
      </c>
      <c r="D269" s="181" t="s">
        <v>65</v>
      </c>
      <c r="E269" s="132" t="s">
        <v>7</v>
      </c>
      <c r="F269" s="154">
        <v>827.6</v>
      </c>
      <c r="G269" s="19">
        <f t="shared" si="31"/>
        <v>165.52</v>
      </c>
      <c r="H269" s="177">
        <f t="shared" si="32"/>
        <v>993.12</v>
      </c>
      <c r="J269" s="390"/>
      <c r="K269"/>
      <c r="L269"/>
      <c r="M269"/>
    </row>
    <row r="270" spans="2:13" ht="31.5" x14ac:dyDescent="0.35">
      <c r="B270" s="178">
        <f t="shared" si="33"/>
        <v>26</v>
      </c>
      <c r="C270" s="182" t="s">
        <v>89</v>
      </c>
      <c r="D270" s="181" t="s">
        <v>67</v>
      </c>
      <c r="E270" s="132" t="s">
        <v>7</v>
      </c>
      <c r="F270" s="154">
        <v>1612.94</v>
      </c>
      <c r="G270" s="19">
        <f t="shared" si="31"/>
        <v>322.58999999999997</v>
      </c>
      <c r="H270" s="177">
        <f t="shared" si="32"/>
        <v>1935.53</v>
      </c>
      <c r="J270" s="390"/>
      <c r="K270"/>
      <c r="L270"/>
      <c r="M270"/>
    </row>
    <row r="271" spans="2:13" ht="31.5" x14ac:dyDescent="0.35">
      <c r="B271" s="178">
        <f t="shared" si="33"/>
        <v>27</v>
      </c>
      <c r="C271" s="182" t="s">
        <v>90</v>
      </c>
      <c r="D271" s="181" t="s">
        <v>67</v>
      </c>
      <c r="E271" s="132" t="s">
        <v>7</v>
      </c>
      <c r="F271" s="154">
        <v>1652.89</v>
      </c>
      <c r="G271" s="19">
        <f t="shared" si="31"/>
        <v>330.58</v>
      </c>
      <c r="H271" s="177">
        <f t="shared" si="32"/>
        <v>1983.47</v>
      </c>
      <c r="J271" s="390"/>
      <c r="K271"/>
      <c r="L271"/>
      <c r="M271"/>
    </row>
    <row r="272" spans="2:13" ht="31.5" x14ac:dyDescent="0.35">
      <c r="B272" s="178">
        <f t="shared" si="33"/>
        <v>28</v>
      </c>
      <c r="C272" s="182" t="s">
        <v>91</v>
      </c>
      <c r="D272" s="181" t="s">
        <v>67</v>
      </c>
      <c r="E272" s="132" t="s">
        <v>7</v>
      </c>
      <c r="F272" s="154">
        <v>1652.89</v>
      </c>
      <c r="G272" s="19">
        <f t="shared" si="31"/>
        <v>330.58</v>
      </c>
      <c r="H272" s="177">
        <f t="shared" si="32"/>
        <v>1983.47</v>
      </c>
      <c r="J272" s="390"/>
      <c r="K272"/>
      <c r="L272"/>
      <c r="M272"/>
    </row>
    <row r="273" spans="2:13" ht="31.5" x14ac:dyDescent="0.35">
      <c r="B273" s="178">
        <f t="shared" si="33"/>
        <v>29</v>
      </c>
      <c r="C273" s="182" t="s">
        <v>92</v>
      </c>
      <c r="D273" s="184" t="s">
        <v>67</v>
      </c>
      <c r="E273" s="183" t="s">
        <v>7</v>
      </c>
      <c r="F273" s="155">
        <v>1517.33</v>
      </c>
      <c r="G273" s="19">
        <f t="shared" si="31"/>
        <v>303.47000000000003</v>
      </c>
      <c r="H273" s="177">
        <f t="shared" si="32"/>
        <v>1820.8</v>
      </c>
      <c r="J273" s="390"/>
      <c r="K273"/>
      <c r="L273"/>
      <c r="M273"/>
    </row>
    <row r="274" spans="2:13" ht="63" x14ac:dyDescent="0.35">
      <c r="B274" s="178">
        <f t="shared" si="33"/>
        <v>30</v>
      </c>
      <c r="C274" s="182" t="s">
        <v>93</v>
      </c>
      <c r="D274" s="184" t="s">
        <v>78</v>
      </c>
      <c r="E274" s="183" t="s">
        <v>7</v>
      </c>
      <c r="F274" s="155">
        <v>1513.63</v>
      </c>
      <c r="G274" s="19">
        <f t="shared" si="31"/>
        <v>302.73</v>
      </c>
      <c r="H274" s="177">
        <f t="shared" si="32"/>
        <v>1816.3600000000001</v>
      </c>
      <c r="J274" s="390"/>
      <c r="K274"/>
      <c r="L274"/>
      <c r="M274"/>
    </row>
    <row r="275" spans="2:13" ht="47.25" x14ac:dyDescent="0.35">
      <c r="B275" s="178">
        <f t="shared" si="33"/>
        <v>31</v>
      </c>
      <c r="C275" s="182" t="s">
        <v>94</v>
      </c>
      <c r="D275" s="184" t="s">
        <v>65</v>
      </c>
      <c r="E275" s="183" t="s">
        <v>7</v>
      </c>
      <c r="F275" s="155">
        <v>1875.72</v>
      </c>
      <c r="G275" s="19">
        <f t="shared" si="31"/>
        <v>375.14</v>
      </c>
      <c r="H275" s="177">
        <f t="shared" si="32"/>
        <v>2250.86</v>
      </c>
      <c r="J275" s="390"/>
      <c r="K275"/>
      <c r="L275"/>
      <c r="M275"/>
    </row>
    <row r="276" spans="2:13" ht="47.25" x14ac:dyDescent="0.35">
      <c r="B276" s="178">
        <f t="shared" si="33"/>
        <v>32</v>
      </c>
      <c r="C276" s="182" t="s">
        <v>95</v>
      </c>
      <c r="D276" s="184" t="s">
        <v>65</v>
      </c>
      <c r="E276" s="183" t="s">
        <v>7</v>
      </c>
      <c r="F276" s="155">
        <v>2018.63</v>
      </c>
      <c r="G276" s="19">
        <f t="shared" si="31"/>
        <v>403.73</v>
      </c>
      <c r="H276" s="177">
        <f t="shared" si="32"/>
        <v>2422.36</v>
      </c>
      <c r="J276" s="390"/>
      <c r="K276"/>
      <c r="L276"/>
      <c r="M276"/>
    </row>
    <row r="277" spans="2:13" ht="31.5" x14ac:dyDescent="0.35">
      <c r="B277" s="178">
        <f t="shared" si="33"/>
        <v>33</v>
      </c>
      <c r="C277" s="182" t="s">
        <v>96</v>
      </c>
      <c r="D277" s="184" t="s">
        <v>67</v>
      </c>
      <c r="E277" s="183" t="s">
        <v>7</v>
      </c>
      <c r="F277" s="155">
        <v>454.19</v>
      </c>
      <c r="G277" s="19">
        <f t="shared" si="31"/>
        <v>90.84</v>
      </c>
      <c r="H277" s="177">
        <f t="shared" si="32"/>
        <v>545.03</v>
      </c>
      <c r="J277" s="390"/>
      <c r="K277"/>
      <c r="L277"/>
      <c r="M277"/>
    </row>
    <row r="278" spans="2:13" ht="23.25" x14ac:dyDescent="0.35">
      <c r="B278" s="178">
        <f t="shared" si="33"/>
        <v>34</v>
      </c>
      <c r="C278" s="182" t="s">
        <v>97</v>
      </c>
      <c r="D278" s="184" t="s">
        <v>98</v>
      </c>
      <c r="E278" s="183" t="s">
        <v>7</v>
      </c>
      <c r="F278" s="155">
        <v>304.58</v>
      </c>
      <c r="G278" s="19">
        <f t="shared" si="31"/>
        <v>60.92</v>
      </c>
      <c r="H278" s="177">
        <f t="shared" si="32"/>
        <v>365.5</v>
      </c>
      <c r="J278" s="390"/>
      <c r="K278"/>
      <c r="L278"/>
      <c r="M278"/>
    </row>
    <row r="279" spans="2:13" ht="47.25" x14ac:dyDescent="0.35">
      <c r="B279" s="178">
        <f t="shared" si="33"/>
        <v>35</v>
      </c>
      <c r="C279" s="182" t="s">
        <v>99</v>
      </c>
      <c r="D279" s="184" t="s">
        <v>100</v>
      </c>
      <c r="E279" s="183" t="s">
        <v>7</v>
      </c>
      <c r="F279" s="155">
        <v>333.4</v>
      </c>
      <c r="G279" s="19">
        <f t="shared" si="31"/>
        <v>66.680000000000007</v>
      </c>
      <c r="H279" s="177">
        <f t="shared" si="32"/>
        <v>400.08</v>
      </c>
      <c r="J279" s="390"/>
      <c r="K279"/>
      <c r="L279"/>
      <c r="M279"/>
    </row>
    <row r="280" spans="2:13" ht="47.25" x14ac:dyDescent="0.35">
      <c r="B280" s="178">
        <f t="shared" si="33"/>
        <v>36</v>
      </c>
      <c r="C280" s="182" t="s">
        <v>101</v>
      </c>
      <c r="D280" s="184" t="s">
        <v>100</v>
      </c>
      <c r="E280" s="183" t="s">
        <v>7</v>
      </c>
      <c r="F280" s="155">
        <v>480.5</v>
      </c>
      <c r="G280" s="19">
        <f t="shared" si="31"/>
        <v>96.1</v>
      </c>
      <c r="H280" s="177">
        <f t="shared" si="32"/>
        <v>576.6</v>
      </c>
      <c r="J280" s="390"/>
      <c r="K280"/>
      <c r="L280"/>
      <c r="M280"/>
    </row>
    <row r="281" spans="2:13" ht="47.25" x14ac:dyDescent="0.35">
      <c r="B281" s="178">
        <f t="shared" si="33"/>
        <v>37</v>
      </c>
      <c r="C281" s="182" t="s">
        <v>102</v>
      </c>
      <c r="D281" s="184" t="s">
        <v>100</v>
      </c>
      <c r="E281" s="183" t="s">
        <v>7</v>
      </c>
      <c r="F281" s="155">
        <v>523.79</v>
      </c>
      <c r="G281" s="19">
        <f t="shared" si="31"/>
        <v>104.76</v>
      </c>
      <c r="H281" s="177">
        <f t="shared" si="32"/>
        <v>628.54999999999995</v>
      </c>
      <c r="J281" s="390"/>
      <c r="K281"/>
      <c r="L281"/>
      <c r="M281"/>
    </row>
    <row r="282" spans="2:13" ht="31.5" x14ac:dyDescent="0.35">
      <c r="B282" s="178">
        <f t="shared" si="33"/>
        <v>38</v>
      </c>
      <c r="C282" s="134" t="s">
        <v>2965</v>
      </c>
      <c r="D282" s="181" t="s">
        <v>67</v>
      </c>
      <c r="E282" s="183" t="s">
        <v>7</v>
      </c>
      <c r="F282" s="155">
        <v>764.72</v>
      </c>
      <c r="G282" s="19">
        <f t="shared" si="31"/>
        <v>152.94</v>
      </c>
      <c r="H282" s="177">
        <f t="shared" si="32"/>
        <v>917.66000000000008</v>
      </c>
      <c r="J282" s="390"/>
      <c r="K282"/>
      <c r="L282"/>
      <c r="M282"/>
    </row>
    <row r="283" spans="2:13" ht="47.25" x14ac:dyDescent="0.35">
      <c r="B283" s="178">
        <f t="shared" si="33"/>
        <v>39</v>
      </c>
      <c r="C283" s="134" t="s">
        <v>103</v>
      </c>
      <c r="D283" s="181" t="s">
        <v>100</v>
      </c>
      <c r="E283" s="183" t="s">
        <v>7</v>
      </c>
      <c r="F283" s="155">
        <v>681.28</v>
      </c>
      <c r="G283" s="19">
        <f t="shared" si="31"/>
        <v>136.26</v>
      </c>
      <c r="H283" s="177">
        <f t="shared" si="32"/>
        <v>817.54</v>
      </c>
      <c r="J283" s="390"/>
      <c r="K283"/>
      <c r="L283"/>
      <c r="M283"/>
    </row>
    <row r="284" spans="2:13" ht="31.5" x14ac:dyDescent="0.35">
      <c r="B284" s="178">
        <f t="shared" si="33"/>
        <v>40</v>
      </c>
      <c r="C284" s="134" t="s">
        <v>104</v>
      </c>
      <c r="D284" s="181" t="s">
        <v>67</v>
      </c>
      <c r="E284" s="183" t="s">
        <v>7</v>
      </c>
      <c r="F284" s="155">
        <v>1696.06</v>
      </c>
      <c r="G284" s="19">
        <f t="shared" si="31"/>
        <v>339.21</v>
      </c>
      <c r="H284" s="177">
        <f t="shared" si="32"/>
        <v>2035.27</v>
      </c>
      <c r="J284" s="390"/>
      <c r="K284"/>
      <c r="L284"/>
      <c r="M284"/>
    </row>
    <row r="285" spans="2:13" ht="63" x14ac:dyDescent="0.35">
      <c r="B285" s="178">
        <f t="shared" si="33"/>
        <v>41</v>
      </c>
      <c r="C285" s="134" t="s">
        <v>105</v>
      </c>
      <c r="D285" s="181" t="s">
        <v>78</v>
      </c>
      <c r="E285" s="183" t="s">
        <v>7</v>
      </c>
      <c r="F285" s="155">
        <v>1262.6500000000001</v>
      </c>
      <c r="G285" s="19">
        <f t="shared" si="31"/>
        <v>252.53</v>
      </c>
      <c r="H285" s="177">
        <f t="shared" si="32"/>
        <v>1515.18</v>
      </c>
      <c r="J285" s="390"/>
      <c r="K285"/>
      <c r="L285"/>
      <c r="M285"/>
    </row>
    <row r="286" spans="2:13" ht="47.25" x14ac:dyDescent="0.35">
      <c r="B286" s="178">
        <f t="shared" si="33"/>
        <v>42</v>
      </c>
      <c r="C286" s="134" t="s">
        <v>56</v>
      </c>
      <c r="D286" s="181" t="s">
        <v>65</v>
      </c>
      <c r="E286" s="183" t="s">
        <v>7</v>
      </c>
      <c r="F286" s="155">
        <v>5890.61</v>
      </c>
      <c r="G286" s="19">
        <f t="shared" si="31"/>
        <v>1178.1199999999999</v>
      </c>
      <c r="H286" s="177">
        <f t="shared" si="32"/>
        <v>7068.73</v>
      </c>
      <c r="J286" s="390"/>
      <c r="K286"/>
      <c r="L286"/>
      <c r="M286"/>
    </row>
    <row r="287" spans="2:13" ht="23.25" x14ac:dyDescent="0.35">
      <c r="B287" s="178">
        <f t="shared" si="33"/>
        <v>43</v>
      </c>
      <c r="C287" s="134" t="s">
        <v>106</v>
      </c>
      <c r="D287" s="181" t="s">
        <v>98</v>
      </c>
      <c r="E287" s="183" t="s">
        <v>7</v>
      </c>
      <c r="F287" s="155">
        <v>661.59</v>
      </c>
      <c r="G287" s="19">
        <f t="shared" si="31"/>
        <v>132.32</v>
      </c>
      <c r="H287" s="177">
        <f t="shared" si="32"/>
        <v>793.91000000000008</v>
      </c>
      <c r="J287" s="390"/>
      <c r="K287"/>
      <c r="L287"/>
      <c r="M287"/>
    </row>
    <row r="288" spans="2:13" ht="47.25" x14ac:dyDescent="0.35">
      <c r="B288" s="178">
        <f t="shared" si="33"/>
        <v>44</v>
      </c>
      <c r="C288" s="134" t="s">
        <v>107</v>
      </c>
      <c r="D288" s="181" t="s">
        <v>100</v>
      </c>
      <c r="E288" s="183" t="s">
        <v>7</v>
      </c>
      <c r="F288" s="155">
        <v>1772.56</v>
      </c>
      <c r="G288" s="19">
        <f t="shared" si="31"/>
        <v>354.51</v>
      </c>
      <c r="H288" s="177">
        <f t="shared" si="32"/>
        <v>2127.0699999999997</v>
      </c>
      <c r="J288" s="390"/>
      <c r="K288"/>
      <c r="L288"/>
      <c r="M288"/>
    </row>
    <row r="289" spans="2:13" ht="47.25" x14ac:dyDescent="0.35">
      <c r="B289" s="178">
        <f t="shared" si="33"/>
        <v>45</v>
      </c>
      <c r="C289" s="189" t="s">
        <v>108</v>
      </c>
      <c r="D289" s="181" t="s">
        <v>65</v>
      </c>
      <c r="E289" s="185" t="s">
        <v>7</v>
      </c>
      <c r="F289" s="186">
        <v>717.61</v>
      </c>
      <c r="G289" s="19">
        <f t="shared" si="31"/>
        <v>143.52000000000001</v>
      </c>
      <c r="H289" s="177">
        <f t="shared" si="32"/>
        <v>861.13</v>
      </c>
      <c r="J289" s="390"/>
      <c r="K289"/>
      <c r="L289"/>
      <c r="M289"/>
    </row>
    <row r="290" spans="2:13" ht="47.25" x14ac:dyDescent="0.35">
      <c r="B290" s="178">
        <f t="shared" si="33"/>
        <v>46</v>
      </c>
      <c r="C290" s="189" t="s">
        <v>2694</v>
      </c>
      <c r="D290" s="181" t="s">
        <v>65</v>
      </c>
      <c r="E290" s="185" t="s">
        <v>7</v>
      </c>
      <c r="F290" s="186">
        <v>1278.7</v>
      </c>
      <c r="G290" s="19">
        <f t="shared" ref="G290" si="36">ROUND(F290*0.2,2)</f>
        <v>255.74</v>
      </c>
      <c r="H290" s="177">
        <f t="shared" ref="H290" si="37">F290+G290</f>
        <v>1534.44</v>
      </c>
      <c r="J290" s="390"/>
      <c r="K290"/>
      <c r="L290"/>
      <c r="M290"/>
    </row>
    <row r="291" spans="2:13" ht="47.25" x14ac:dyDescent="0.35">
      <c r="B291" s="178">
        <f t="shared" si="33"/>
        <v>47</v>
      </c>
      <c r="C291" s="134" t="s">
        <v>109</v>
      </c>
      <c r="D291" s="181" t="s">
        <v>65</v>
      </c>
      <c r="E291" s="183" t="s">
        <v>7</v>
      </c>
      <c r="F291" s="155">
        <v>1660.14</v>
      </c>
      <c r="G291" s="19">
        <f t="shared" si="31"/>
        <v>332.03</v>
      </c>
      <c r="H291" s="177">
        <f t="shared" si="32"/>
        <v>1992.17</v>
      </c>
      <c r="J291" s="390"/>
      <c r="K291"/>
      <c r="L291"/>
      <c r="M291"/>
    </row>
    <row r="292" spans="2:13" ht="31.5" x14ac:dyDescent="0.35">
      <c r="B292" s="178">
        <f t="shared" si="33"/>
        <v>48</v>
      </c>
      <c r="C292" s="134" t="s">
        <v>110</v>
      </c>
      <c r="D292" s="181" t="s">
        <v>2973</v>
      </c>
      <c r="E292" s="183" t="s">
        <v>7</v>
      </c>
      <c r="F292" s="155">
        <v>853.81</v>
      </c>
      <c r="G292" s="19">
        <f t="shared" si="31"/>
        <v>170.76</v>
      </c>
      <c r="H292" s="177">
        <f t="shared" si="32"/>
        <v>1024.57</v>
      </c>
      <c r="J292" s="390"/>
      <c r="K292"/>
      <c r="L292"/>
      <c r="M292"/>
    </row>
    <row r="293" spans="2:13" ht="31.5" x14ac:dyDescent="0.35">
      <c r="B293" s="178">
        <f t="shared" si="33"/>
        <v>49</v>
      </c>
      <c r="C293" s="134" t="s">
        <v>852</v>
      </c>
      <c r="D293" s="181" t="s">
        <v>67</v>
      </c>
      <c r="E293" s="183" t="s">
        <v>7</v>
      </c>
      <c r="F293" s="155">
        <v>2680.04</v>
      </c>
      <c r="G293" s="19">
        <f t="shared" si="31"/>
        <v>536.01</v>
      </c>
      <c r="H293" s="177">
        <f t="shared" si="32"/>
        <v>3216.05</v>
      </c>
      <c r="J293" s="390"/>
      <c r="K293"/>
      <c r="L293"/>
      <c r="M293"/>
    </row>
    <row r="294" spans="2:13" ht="31.5" x14ac:dyDescent="0.35">
      <c r="B294" s="178">
        <f t="shared" si="33"/>
        <v>50</v>
      </c>
      <c r="C294" s="134" t="s">
        <v>111</v>
      </c>
      <c r="D294" s="181" t="s">
        <v>2973</v>
      </c>
      <c r="E294" s="183" t="s">
        <v>7</v>
      </c>
      <c r="F294" s="155">
        <v>764.11</v>
      </c>
      <c r="G294" s="19">
        <f t="shared" si="31"/>
        <v>152.82</v>
      </c>
      <c r="H294" s="177">
        <f t="shared" si="32"/>
        <v>916.93000000000006</v>
      </c>
      <c r="J294" s="390"/>
      <c r="K294"/>
      <c r="L294"/>
      <c r="M294"/>
    </row>
    <row r="295" spans="2:13" ht="31.5" x14ac:dyDescent="0.35">
      <c r="B295" s="178">
        <f t="shared" si="33"/>
        <v>51</v>
      </c>
      <c r="C295" s="134" t="s">
        <v>112</v>
      </c>
      <c r="D295" s="181" t="s">
        <v>67</v>
      </c>
      <c r="E295" s="132" t="s">
        <v>7</v>
      </c>
      <c r="F295" s="154">
        <v>863.23</v>
      </c>
      <c r="G295" s="130">
        <f t="shared" si="31"/>
        <v>172.65</v>
      </c>
      <c r="H295" s="187">
        <f t="shared" si="32"/>
        <v>1035.8800000000001</v>
      </c>
      <c r="J295" s="390"/>
      <c r="K295"/>
      <c r="L295"/>
      <c r="M295"/>
    </row>
    <row r="296" spans="2:13" ht="31.5" x14ac:dyDescent="0.35">
      <c r="B296" s="178">
        <f t="shared" si="33"/>
        <v>52</v>
      </c>
      <c r="C296" s="134" t="s">
        <v>113</v>
      </c>
      <c r="D296" s="181" t="s">
        <v>67</v>
      </c>
      <c r="E296" s="132" t="s">
        <v>7</v>
      </c>
      <c r="F296" s="154">
        <v>1539.98</v>
      </c>
      <c r="G296" s="130">
        <f t="shared" si="31"/>
        <v>308</v>
      </c>
      <c r="H296" s="187">
        <f t="shared" si="32"/>
        <v>1847.98</v>
      </c>
      <c r="J296" s="390"/>
      <c r="K296"/>
      <c r="L296"/>
      <c r="M296"/>
    </row>
    <row r="297" spans="2:13" ht="31.5" x14ac:dyDescent="0.35">
      <c r="B297" s="178">
        <f t="shared" si="33"/>
        <v>53</v>
      </c>
      <c r="C297" s="134" t="s">
        <v>114</v>
      </c>
      <c r="D297" s="181" t="s">
        <v>67</v>
      </c>
      <c r="E297" s="132" t="s">
        <v>7</v>
      </c>
      <c r="F297" s="154">
        <v>2031.35</v>
      </c>
      <c r="G297" s="130">
        <f t="shared" si="31"/>
        <v>406.27</v>
      </c>
      <c r="H297" s="187">
        <f t="shared" si="32"/>
        <v>2437.62</v>
      </c>
      <c r="J297" s="390"/>
      <c r="K297"/>
      <c r="L297"/>
      <c r="M297"/>
    </row>
    <row r="298" spans="2:13" ht="31.5" x14ac:dyDescent="0.35">
      <c r="B298" s="178">
        <f t="shared" si="33"/>
        <v>54</v>
      </c>
      <c r="C298" s="134" t="s">
        <v>2966</v>
      </c>
      <c r="D298" s="181" t="s">
        <v>67</v>
      </c>
      <c r="E298" s="132" t="s">
        <v>7</v>
      </c>
      <c r="F298" s="154">
        <v>1689.86</v>
      </c>
      <c r="G298" s="130">
        <f t="shared" si="31"/>
        <v>337.97</v>
      </c>
      <c r="H298" s="187">
        <f t="shared" si="32"/>
        <v>2027.83</v>
      </c>
      <c r="J298" s="390"/>
      <c r="K298"/>
      <c r="L298"/>
      <c r="M298"/>
    </row>
    <row r="299" spans="2:13" ht="47.25" x14ac:dyDescent="0.35">
      <c r="B299" s="178">
        <f t="shared" si="33"/>
        <v>55</v>
      </c>
      <c r="C299" s="134" t="s">
        <v>115</v>
      </c>
      <c r="D299" s="181" t="s">
        <v>100</v>
      </c>
      <c r="E299" s="188" t="s">
        <v>7</v>
      </c>
      <c r="F299" s="163">
        <v>2094.71</v>
      </c>
      <c r="G299" s="130">
        <f t="shared" si="31"/>
        <v>418.94</v>
      </c>
      <c r="H299" s="187">
        <f t="shared" si="32"/>
        <v>2513.65</v>
      </c>
      <c r="J299" s="390"/>
      <c r="K299"/>
      <c r="L299"/>
      <c r="M299"/>
    </row>
    <row r="300" spans="2:13" ht="47.25" x14ac:dyDescent="0.35">
      <c r="B300" s="178">
        <f t="shared" si="33"/>
        <v>56</v>
      </c>
      <c r="C300" s="189" t="s">
        <v>116</v>
      </c>
      <c r="D300" s="181" t="s">
        <v>65</v>
      </c>
      <c r="E300" s="132" t="s">
        <v>7</v>
      </c>
      <c r="F300" s="154">
        <v>3740.02</v>
      </c>
      <c r="G300" s="130">
        <f t="shared" si="31"/>
        <v>748</v>
      </c>
      <c r="H300" s="187">
        <f t="shared" si="32"/>
        <v>4488.0200000000004</v>
      </c>
      <c r="J300" s="390"/>
      <c r="K300"/>
      <c r="L300"/>
      <c r="M300"/>
    </row>
    <row r="301" spans="2:13" ht="47.25" x14ac:dyDescent="0.35">
      <c r="B301" s="178">
        <f t="shared" si="33"/>
        <v>57</v>
      </c>
      <c r="C301" s="134" t="s">
        <v>2967</v>
      </c>
      <c r="D301" s="181" t="s">
        <v>65</v>
      </c>
      <c r="E301" s="132" t="s">
        <v>7</v>
      </c>
      <c r="F301" s="154">
        <v>1810.3</v>
      </c>
      <c r="G301" s="130">
        <f t="shared" si="31"/>
        <v>362.06</v>
      </c>
      <c r="H301" s="187">
        <f t="shared" si="32"/>
        <v>2172.36</v>
      </c>
      <c r="I301" s="346"/>
      <c r="J301" s="390"/>
      <c r="K301"/>
      <c r="L301"/>
      <c r="M301"/>
    </row>
    <row r="302" spans="2:13" s="51" customFormat="1" ht="47.25" x14ac:dyDescent="0.35">
      <c r="B302" s="178">
        <f t="shared" si="33"/>
        <v>58</v>
      </c>
      <c r="C302" s="134" t="s">
        <v>2970</v>
      </c>
      <c r="D302" s="181" t="s">
        <v>65</v>
      </c>
      <c r="E302" s="132" t="s">
        <v>7</v>
      </c>
      <c r="F302" s="154">
        <v>1358.18</v>
      </c>
      <c r="G302" s="130">
        <f t="shared" ref="G302:G305" si="38">ROUND(F302*0.2,2)</f>
        <v>271.64</v>
      </c>
      <c r="H302" s="187">
        <f t="shared" ref="H302:H305" si="39">F302+G302</f>
        <v>1629.8200000000002</v>
      </c>
      <c r="I302" s="346"/>
      <c r="J302" s="390"/>
    </row>
    <row r="303" spans="2:13" s="51" customFormat="1" ht="47.25" x14ac:dyDescent="0.35">
      <c r="B303" s="178">
        <f t="shared" si="33"/>
        <v>59</v>
      </c>
      <c r="C303" s="134" t="s">
        <v>2971</v>
      </c>
      <c r="D303" s="181" t="s">
        <v>65</v>
      </c>
      <c r="E303" s="132" t="s">
        <v>7</v>
      </c>
      <c r="F303" s="154">
        <v>1169.28</v>
      </c>
      <c r="G303" s="130">
        <f t="shared" si="38"/>
        <v>233.86</v>
      </c>
      <c r="H303" s="187">
        <f t="shared" si="39"/>
        <v>1403.1399999999999</v>
      </c>
      <c r="I303" s="346"/>
      <c r="J303" s="390"/>
    </row>
    <row r="304" spans="2:13" s="51" customFormat="1" ht="23.25" x14ac:dyDescent="0.35">
      <c r="B304" s="178">
        <f t="shared" si="33"/>
        <v>60</v>
      </c>
      <c r="C304" s="134" t="s">
        <v>2972</v>
      </c>
      <c r="D304" s="181" t="s">
        <v>1151</v>
      </c>
      <c r="E304" s="132" t="s">
        <v>7</v>
      </c>
      <c r="F304" s="154">
        <v>771.02</v>
      </c>
      <c r="G304" s="130">
        <f t="shared" ref="G304" si="40">ROUND(F304*0.2,2)</f>
        <v>154.19999999999999</v>
      </c>
      <c r="H304" s="187">
        <f t="shared" ref="H304" si="41">F304+G304</f>
        <v>925.22</v>
      </c>
      <c r="I304" s="346"/>
      <c r="J304" s="390"/>
    </row>
    <row r="305" spans="2:13" ht="31.5" x14ac:dyDescent="0.35">
      <c r="B305" s="178">
        <f t="shared" si="33"/>
        <v>61</v>
      </c>
      <c r="C305" s="168" t="s">
        <v>2968</v>
      </c>
      <c r="D305" s="181" t="s">
        <v>67</v>
      </c>
      <c r="E305" s="132" t="s">
        <v>7</v>
      </c>
      <c r="F305" s="154">
        <v>701.46</v>
      </c>
      <c r="G305" s="130">
        <f t="shared" si="38"/>
        <v>140.29</v>
      </c>
      <c r="H305" s="187">
        <f t="shared" si="39"/>
        <v>841.75</v>
      </c>
      <c r="I305" s="346"/>
      <c r="J305" s="390"/>
      <c r="K305"/>
      <c r="L305"/>
      <c r="M305"/>
    </row>
    <row r="306" spans="2:13" ht="31.5" x14ac:dyDescent="0.35">
      <c r="B306" s="178">
        <f t="shared" si="33"/>
        <v>62</v>
      </c>
      <c r="C306" s="168" t="s">
        <v>2969</v>
      </c>
      <c r="D306" s="181" t="s">
        <v>67</v>
      </c>
      <c r="E306" s="132" t="s">
        <v>7</v>
      </c>
      <c r="F306" s="154">
        <v>832.01</v>
      </c>
      <c r="G306" s="130">
        <f t="shared" si="31"/>
        <v>166.4</v>
      </c>
      <c r="H306" s="187">
        <f t="shared" si="32"/>
        <v>998.41</v>
      </c>
      <c r="I306" s="346"/>
      <c r="J306" s="390"/>
      <c r="K306"/>
      <c r="L306"/>
      <c r="M306"/>
    </row>
    <row r="307" spans="2:13" ht="31.5" x14ac:dyDescent="0.35">
      <c r="B307" s="178">
        <f t="shared" si="33"/>
        <v>63</v>
      </c>
      <c r="C307" s="168" t="s">
        <v>853</v>
      </c>
      <c r="D307" s="181" t="s">
        <v>67</v>
      </c>
      <c r="E307" s="132" t="s">
        <v>7</v>
      </c>
      <c r="F307" s="154">
        <v>1326.03</v>
      </c>
      <c r="G307" s="130">
        <f t="shared" si="31"/>
        <v>265.20999999999998</v>
      </c>
      <c r="H307" s="187">
        <f t="shared" si="32"/>
        <v>1591.24</v>
      </c>
      <c r="I307" s="346"/>
      <c r="J307" s="390"/>
      <c r="K307"/>
      <c r="L307"/>
      <c r="M307"/>
    </row>
    <row r="308" spans="2:13" ht="31.5" x14ac:dyDescent="0.35">
      <c r="B308" s="178">
        <f t="shared" si="33"/>
        <v>64</v>
      </c>
      <c r="C308" s="168" t="s">
        <v>854</v>
      </c>
      <c r="D308" s="181" t="s">
        <v>67</v>
      </c>
      <c r="E308" s="132" t="s">
        <v>7</v>
      </c>
      <c r="F308" s="154">
        <v>1966.84</v>
      </c>
      <c r="G308" s="130">
        <f t="shared" si="31"/>
        <v>393.37</v>
      </c>
      <c r="H308" s="187">
        <f t="shared" si="32"/>
        <v>2360.21</v>
      </c>
      <c r="I308" s="346"/>
      <c r="J308" s="390"/>
      <c r="K308"/>
      <c r="L308"/>
      <c r="M308"/>
    </row>
    <row r="309" spans="2:13" ht="47.25" x14ac:dyDescent="0.35">
      <c r="B309" s="178">
        <f t="shared" ref="B309:B310" si="42">1+B308</f>
        <v>65</v>
      </c>
      <c r="C309" s="168" t="s">
        <v>1045</v>
      </c>
      <c r="D309" s="181" t="s">
        <v>65</v>
      </c>
      <c r="E309" s="132" t="s">
        <v>7</v>
      </c>
      <c r="F309" s="154">
        <v>1936.18</v>
      </c>
      <c r="G309" s="154">
        <f t="shared" ref="G309" si="43">ROUND(F309*0.2,2)</f>
        <v>387.24</v>
      </c>
      <c r="H309" s="187">
        <f t="shared" ref="H309" si="44">F309+G309</f>
        <v>2323.42</v>
      </c>
      <c r="I309" s="346"/>
      <c r="J309" s="390"/>
      <c r="K309"/>
      <c r="L309"/>
      <c r="M309"/>
    </row>
    <row r="310" spans="2:13" ht="48" thickBot="1" x14ac:dyDescent="0.4">
      <c r="B310" s="178">
        <f t="shared" si="42"/>
        <v>66</v>
      </c>
      <c r="C310" s="325" t="s">
        <v>2976</v>
      </c>
      <c r="D310" s="326" t="s">
        <v>65</v>
      </c>
      <c r="E310" s="201" t="s">
        <v>7</v>
      </c>
      <c r="F310" s="327">
        <v>2946.93</v>
      </c>
      <c r="G310" s="19">
        <f t="shared" ref="G310" si="45">ROUND(F310*0.2,2)</f>
        <v>589.39</v>
      </c>
      <c r="H310" s="177">
        <f t="shared" ref="H310" si="46">F310+G310</f>
        <v>3536.3199999999997</v>
      </c>
      <c r="J310" s="390"/>
      <c r="K310"/>
      <c r="L310"/>
      <c r="M310"/>
    </row>
    <row r="311" spans="2:13" ht="24.75" customHeight="1" thickBot="1" x14ac:dyDescent="0.3">
      <c r="B311" s="515" t="s">
        <v>117</v>
      </c>
      <c r="C311" s="516"/>
      <c r="D311" s="516"/>
      <c r="E311" s="516"/>
      <c r="F311" s="516"/>
      <c r="G311" s="516"/>
      <c r="H311" s="517"/>
      <c r="K311"/>
      <c r="L311"/>
      <c r="M311"/>
    </row>
    <row r="312" spans="2:13" ht="48" thickBot="1" x14ac:dyDescent="0.3">
      <c r="B312" s="190" t="s">
        <v>0</v>
      </c>
      <c r="C312" s="191" t="s">
        <v>1</v>
      </c>
      <c r="D312" s="149" t="s">
        <v>32</v>
      </c>
      <c r="E312" s="3" t="s">
        <v>2</v>
      </c>
      <c r="F312" s="3" t="s">
        <v>3</v>
      </c>
      <c r="G312" s="191" t="s">
        <v>4</v>
      </c>
      <c r="H312" s="192" t="s">
        <v>5</v>
      </c>
      <c r="K312"/>
      <c r="L312"/>
      <c r="M312"/>
    </row>
    <row r="313" spans="2:13" x14ac:dyDescent="0.25">
      <c r="B313" s="195">
        <v>1</v>
      </c>
      <c r="C313" s="196" t="s">
        <v>1037</v>
      </c>
      <c r="D313" s="183" t="s">
        <v>120</v>
      </c>
      <c r="E313" s="180" t="s">
        <v>7</v>
      </c>
      <c r="F313" s="153">
        <v>431.19</v>
      </c>
      <c r="G313" s="19">
        <f t="shared" ref="G313:G356" si="47">ROUND(F313*0.2,2)</f>
        <v>86.24</v>
      </c>
      <c r="H313" s="177">
        <f t="shared" ref="H313:H356" si="48">F313+G313</f>
        <v>517.42999999999995</v>
      </c>
      <c r="K313"/>
      <c r="L313"/>
      <c r="M313"/>
    </row>
    <row r="314" spans="2:13" x14ac:dyDescent="0.25">
      <c r="B314" s="195">
        <f t="shared" ref="B314:B407" si="49">1+B313</f>
        <v>2</v>
      </c>
      <c r="C314" s="194" t="s">
        <v>331</v>
      </c>
      <c r="D314" s="132" t="s">
        <v>120</v>
      </c>
      <c r="E314" s="180" t="s">
        <v>7</v>
      </c>
      <c r="F314" s="153">
        <v>605.34</v>
      </c>
      <c r="G314" s="19">
        <f t="shared" si="47"/>
        <v>121.07</v>
      </c>
      <c r="H314" s="177">
        <f t="shared" si="48"/>
        <v>726.41000000000008</v>
      </c>
      <c r="K314"/>
      <c r="L314"/>
      <c r="M314"/>
    </row>
    <row r="315" spans="2:13" x14ac:dyDescent="0.25">
      <c r="B315" s="195">
        <f t="shared" si="49"/>
        <v>3</v>
      </c>
      <c r="C315" s="194" t="s">
        <v>333</v>
      </c>
      <c r="D315" s="132" t="s">
        <v>120</v>
      </c>
      <c r="E315" s="180" t="s">
        <v>7</v>
      </c>
      <c r="F315" s="153">
        <v>607.79</v>
      </c>
      <c r="G315" s="19">
        <f t="shared" si="47"/>
        <v>121.56</v>
      </c>
      <c r="H315" s="177">
        <f t="shared" si="48"/>
        <v>729.34999999999991</v>
      </c>
      <c r="J315"/>
      <c r="K315"/>
      <c r="L315"/>
      <c r="M315"/>
    </row>
    <row r="316" spans="2:13" x14ac:dyDescent="0.25">
      <c r="B316" s="195">
        <f t="shared" si="49"/>
        <v>4</v>
      </c>
      <c r="C316" s="194" t="s">
        <v>1038</v>
      </c>
      <c r="D316" s="132" t="s">
        <v>120</v>
      </c>
      <c r="E316" s="183" t="s">
        <v>7</v>
      </c>
      <c r="F316" s="155">
        <v>888.35</v>
      </c>
      <c r="G316" s="19">
        <f t="shared" si="47"/>
        <v>177.67</v>
      </c>
      <c r="H316" s="177">
        <f t="shared" si="48"/>
        <v>1066.02</v>
      </c>
      <c r="J316"/>
      <c r="K316"/>
      <c r="L316"/>
      <c r="M316"/>
    </row>
    <row r="317" spans="2:13" x14ac:dyDescent="0.25">
      <c r="B317" s="195">
        <f t="shared" si="49"/>
        <v>5</v>
      </c>
      <c r="C317" s="194" t="s">
        <v>1039</v>
      </c>
      <c r="D317" s="132" t="s">
        <v>120</v>
      </c>
      <c r="E317" s="180" t="s">
        <v>7</v>
      </c>
      <c r="F317" s="153">
        <v>892.03</v>
      </c>
      <c r="G317" s="19">
        <f t="shared" si="47"/>
        <v>178.41</v>
      </c>
      <c r="H317" s="177">
        <f t="shared" si="48"/>
        <v>1070.44</v>
      </c>
      <c r="J317"/>
      <c r="K317"/>
      <c r="L317"/>
      <c r="M317"/>
    </row>
    <row r="318" spans="2:13" x14ac:dyDescent="0.25">
      <c r="B318" s="195">
        <f t="shared" si="49"/>
        <v>6</v>
      </c>
      <c r="C318" s="194" t="s">
        <v>1040</v>
      </c>
      <c r="D318" s="132" t="s">
        <v>120</v>
      </c>
      <c r="E318" s="180" t="s">
        <v>7</v>
      </c>
      <c r="F318" s="153">
        <v>861.54</v>
      </c>
      <c r="G318" s="19">
        <f t="shared" si="47"/>
        <v>172.31</v>
      </c>
      <c r="H318" s="177">
        <f t="shared" si="48"/>
        <v>1033.8499999999999</v>
      </c>
      <c r="J318"/>
      <c r="K318"/>
      <c r="L318"/>
      <c r="M318"/>
    </row>
    <row r="319" spans="2:13" x14ac:dyDescent="0.25">
      <c r="B319" s="195">
        <f t="shared" si="49"/>
        <v>7</v>
      </c>
      <c r="C319" s="194" t="s">
        <v>1041</v>
      </c>
      <c r="D319" s="132" t="s">
        <v>120</v>
      </c>
      <c r="E319" s="180" t="s">
        <v>7</v>
      </c>
      <c r="F319" s="153">
        <v>861.54</v>
      </c>
      <c r="G319" s="19">
        <f t="shared" si="47"/>
        <v>172.31</v>
      </c>
      <c r="H319" s="177">
        <f t="shared" si="48"/>
        <v>1033.8499999999999</v>
      </c>
      <c r="J319"/>
      <c r="K319"/>
      <c r="L319"/>
      <c r="M319"/>
    </row>
    <row r="320" spans="2:13" s="51" customFormat="1" x14ac:dyDescent="0.25">
      <c r="B320" s="195">
        <f t="shared" si="49"/>
        <v>8</v>
      </c>
      <c r="C320" s="197" t="s">
        <v>831</v>
      </c>
      <c r="D320" s="132" t="s">
        <v>120</v>
      </c>
      <c r="E320" s="132" t="s">
        <v>7</v>
      </c>
      <c r="F320" s="154">
        <v>900.63</v>
      </c>
      <c r="G320" s="130">
        <f t="shared" si="47"/>
        <v>180.13</v>
      </c>
      <c r="H320" s="187">
        <f t="shared" si="48"/>
        <v>1080.76</v>
      </c>
      <c r="I320" s="50"/>
    </row>
    <row r="321" spans="2:13" s="51" customFormat="1" x14ac:dyDescent="0.25">
      <c r="B321" s="195">
        <f t="shared" si="49"/>
        <v>9</v>
      </c>
      <c r="C321" s="197" t="s">
        <v>832</v>
      </c>
      <c r="D321" s="132" t="s">
        <v>120</v>
      </c>
      <c r="E321" s="132" t="s">
        <v>7</v>
      </c>
      <c r="F321" s="154">
        <v>750.03</v>
      </c>
      <c r="G321" s="130">
        <f t="shared" si="47"/>
        <v>150.01</v>
      </c>
      <c r="H321" s="187">
        <f t="shared" si="48"/>
        <v>900.04</v>
      </c>
      <c r="I321" s="50"/>
    </row>
    <row r="322" spans="2:13" x14ac:dyDescent="0.25">
      <c r="B322" s="195">
        <f t="shared" si="49"/>
        <v>10</v>
      </c>
      <c r="C322" s="194" t="s">
        <v>855</v>
      </c>
      <c r="D322" s="180" t="s">
        <v>118</v>
      </c>
      <c r="E322" s="180" t="s">
        <v>7</v>
      </c>
      <c r="F322" s="153">
        <v>2009.14</v>
      </c>
      <c r="G322" s="19">
        <f t="shared" si="47"/>
        <v>401.83</v>
      </c>
      <c r="H322" s="177">
        <f t="shared" si="48"/>
        <v>2410.9700000000003</v>
      </c>
      <c r="J322"/>
      <c r="K322"/>
      <c r="L322"/>
      <c r="M322"/>
    </row>
    <row r="323" spans="2:13" x14ac:dyDescent="0.25">
      <c r="B323" s="195">
        <f t="shared" si="49"/>
        <v>11</v>
      </c>
      <c r="C323" s="194" t="s">
        <v>830</v>
      </c>
      <c r="D323" s="180" t="s">
        <v>118</v>
      </c>
      <c r="E323" s="180" t="s">
        <v>7</v>
      </c>
      <c r="F323" s="153">
        <v>2088.71</v>
      </c>
      <c r="G323" s="19">
        <f t="shared" si="47"/>
        <v>417.74</v>
      </c>
      <c r="H323" s="177">
        <f t="shared" si="48"/>
        <v>2506.4499999999998</v>
      </c>
      <c r="J323"/>
      <c r="K323"/>
      <c r="L323"/>
      <c r="M323"/>
    </row>
    <row r="324" spans="2:13" x14ac:dyDescent="0.25">
      <c r="B324" s="195">
        <f t="shared" si="49"/>
        <v>12</v>
      </c>
      <c r="C324" s="194" t="s">
        <v>833</v>
      </c>
      <c r="D324" s="180" t="s">
        <v>124</v>
      </c>
      <c r="E324" s="180" t="s">
        <v>7</v>
      </c>
      <c r="F324" s="154">
        <v>327.79</v>
      </c>
      <c r="G324" s="19">
        <f t="shared" si="47"/>
        <v>65.56</v>
      </c>
      <c r="H324" s="177">
        <f t="shared" si="48"/>
        <v>393.35</v>
      </c>
      <c r="J324"/>
      <c r="K324"/>
      <c r="L324"/>
      <c r="M324"/>
    </row>
    <row r="325" spans="2:13" ht="31.5" x14ac:dyDescent="0.25">
      <c r="B325" s="195">
        <f t="shared" si="49"/>
        <v>13</v>
      </c>
      <c r="C325" s="194" t="s">
        <v>125</v>
      </c>
      <c r="D325" s="180" t="s">
        <v>126</v>
      </c>
      <c r="E325" s="180" t="s">
        <v>7</v>
      </c>
      <c r="F325" s="153">
        <v>1270.17</v>
      </c>
      <c r="G325" s="19">
        <f t="shared" si="47"/>
        <v>254.03</v>
      </c>
      <c r="H325" s="177">
        <f t="shared" si="48"/>
        <v>1524.2</v>
      </c>
      <c r="J325"/>
      <c r="K325"/>
      <c r="L325"/>
      <c r="M325"/>
    </row>
    <row r="326" spans="2:13" ht="31.5" x14ac:dyDescent="0.25">
      <c r="B326" s="195">
        <f t="shared" si="49"/>
        <v>14</v>
      </c>
      <c r="C326" s="194" t="s">
        <v>121</v>
      </c>
      <c r="D326" s="180" t="s">
        <v>122</v>
      </c>
      <c r="E326" s="132" t="s">
        <v>7</v>
      </c>
      <c r="F326" s="154">
        <v>444.4</v>
      </c>
      <c r="G326" s="19">
        <f t="shared" si="47"/>
        <v>88.88</v>
      </c>
      <c r="H326" s="177">
        <f t="shared" si="48"/>
        <v>533.28</v>
      </c>
      <c r="J326"/>
      <c r="K326"/>
      <c r="L326"/>
      <c r="M326"/>
    </row>
    <row r="327" spans="2:13" ht="47.25" x14ac:dyDescent="0.25">
      <c r="B327" s="195">
        <f t="shared" si="49"/>
        <v>15</v>
      </c>
      <c r="C327" s="194" t="s">
        <v>123</v>
      </c>
      <c r="D327" s="180" t="s">
        <v>122</v>
      </c>
      <c r="E327" s="180" t="s">
        <v>7</v>
      </c>
      <c r="F327" s="153">
        <v>442.96</v>
      </c>
      <c r="G327" s="19">
        <f t="shared" si="47"/>
        <v>88.59</v>
      </c>
      <c r="H327" s="177">
        <f t="shared" si="48"/>
        <v>531.54999999999995</v>
      </c>
      <c r="J327"/>
      <c r="K327"/>
      <c r="L327"/>
      <c r="M327"/>
    </row>
    <row r="328" spans="2:13" ht="31.5" x14ac:dyDescent="0.25">
      <c r="B328" s="195">
        <f t="shared" si="49"/>
        <v>16</v>
      </c>
      <c r="C328" s="194" t="s">
        <v>127</v>
      </c>
      <c r="D328" s="180" t="s">
        <v>122</v>
      </c>
      <c r="E328" s="180" t="s">
        <v>7</v>
      </c>
      <c r="F328" s="153">
        <v>446.57</v>
      </c>
      <c r="G328" s="19">
        <f t="shared" si="47"/>
        <v>89.31</v>
      </c>
      <c r="H328" s="177">
        <f t="shared" si="48"/>
        <v>535.88</v>
      </c>
      <c r="J328"/>
      <c r="K328"/>
      <c r="L328"/>
      <c r="M328"/>
    </row>
    <row r="329" spans="2:13" ht="47.25" x14ac:dyDescent="0.25">
      <c r="B329" s="195">
        <f t="shared" si="49"/>
        <v>17</v>
      </c>
      <c r="C329" s="194" t="s">
        <v>128</v>
      </c>
      <c r="D329" s="180" t="s">
        <v>122</v>
      </c>
      <c r="E329" s="180" t="s">
        <v>7</v>
      </c>
      <c r="F329" s="153">
        <v>549.58000000000004</v>
      </c>
      <c r="G329" s="19">
        <f t="shared" si="47"/>
        <v>109.92</v>
      </c>
      <c r="H329" s="177">
        <f t="shared" si="48"/>
        <v>659.5</v>
      </c>
      <c r="J329"/>
      <c r="K329"/>
      <c r="L329"/>
      <c r="M329"/>
    </row>
    <row r="330" spans="2:13" ht="31.5" x14ac:dyDescent="0.25">
      <c r="B330" s="195">
        <f t="shared" si="49"/>
        <v>18</v>
      </c>
      <c r="C330" s="194" t="s">
        <v>129</v>
      </c>
      <c r="D330" s="180" t="s">
        <v>122</v>
      </c>
      <c r="E330" s="180" t="s">
        <v>7</v>
      </c>
      <c r="F330" s="153">
        <v>558.84</v>
      </c>
      <c r="G330" s="19">
        <f t="shared" si="47"/>
        <v>111.77</v>
      </c>
      <c r="H330" s="177">
        <f t="shared" si="48"/>
        <v>670.61</v>
      </c>
      <c r="J330"/>
      <c r="K330"/>
      <c r="L330"/>
      <c r="M330"/>
    </row>
    <row r="331" spans="2:13" x14ac:dyDescent="0.25">
      <c r="B331" s="195">
        <f t="shared" si="49"/>
        <v>19</v>
      </c>
      <c r="C331" s="194" t="s">
        <v>856</v>
      </c>
      <c r="D331" s="180" t="s">
        <v>122</v>
      </c>
      <c r="E331" s="180" t="s">
        <v>7</v>
      </c>
      <c r="F331" s="153">
        <v>291.97000000000003</v>
      </c>
      <c r="G331" s="19">
        <f t="shared" si="47"/>
        <v>58.39</v>
      </c>
      <c r="H331" s="177">
        <f t="shared" si="48"/>
        <v>350.36</v>
      </c>
      <c r="J331"/>
      <c r="K331"/>
      <c r="L331"/>
      <c r="M331"/>
    </row>
    <row r="332" spans="2:13" x14ac:dyDescent="0.25">
      <c r="B332" s="195">
        <f t="shared" si="49"/>
        <v>20</v>
      </c>
      <c r="C332" s="194" t="s">
        <v>965</v>
      </c>
      <c r="D332" s="152" t="s">
        <v>38</v>
      </c>
      <c r="E332" s="180" t="s">
        <v>7</v>
      </c>
      <c r="F332" s="153">
        <v>2002.81</v>
      </c>
      <c r="G332" s="19">
        <f t="shared" si="47"/>
        <v>400.56</v>
      </c>
      <c r="H332" s="177">
        <f t="shared" si="48"/>
        <v>2403.37</v>
      </c>
      <c r="J332"/>
      <c r="K332"/>
      <c r="L332"/>
      <c r="M332"/>
    </row>
    <row r="333" spans="2:13" x14ac:dyDescent="0.25">
      <c r="B333" s="195">
        <f t="shared" si="49"/>
        <v>21</v>
      </c>
      <c r="C333" s="194" t="s">
        <v>834</v>
      </c>
      <c r="D333" s="180" t="s">
        <v>857</v>
      </c>
      <c r="E333" s="180" t="s">
        <v>7</v>
      </c>
      <c r="F333" s="153">
        <v>398.53</v>
      </c>
      <c r="G333" s="19">
        <f t="shared" si="47"/>
        <v>79.709999999999994</v>
      </c>
      <c r="H333" s="177">
        <f t="shared" si="48"/>
        <v>478.23999999999995</v>
      </c>
      <c r="J333"/>
      <c r="K333"/>
      <c r="L333"/>
      <c r="M333"/>
    </row>
    <row r="334" spans="2:13" x14ac:dyDescent="0.25">
      <c r="B334" s="195">
        <f t="shared" si="49"/>
        <v>22</v>
      </c>
      <c r="C334" s="194" t="s">
        <v>131</v>
      </c>
      <c r="D334" s="180" t="s">
        <v>132</v>
      </c>
      <c r="E334" s="132" t="s">
        <v>7</v>
      </c>
      <c r="F334" s="154">
        <v>1992.2</v>
      </c>
      <c r="G334" s="19">
        <f t="shared" si="47"/>
        <v>398.44</v>
      </c>
      <c r="H334" s="177">
        <f t="shared" si="48"/>
        <v>2390.64</v>
      </c>
      <c r="J334"/>
      <c r="K334"/>
      <c r="L334"/>
      <c r="M334"/>
    </row>
    <row r="335" spans="2:13" s="51" customFormat="1" x14ac:dyDescent="0.25">
      <c r="B335" s="178">
        <f t="shared" si="49"/>
        <v>23</v>
      </c>
      <c r="C335" s="197" t="s">
        <v>3700</v>
      </c>
      <c r="D335" s="132" t="s">
        <v>132</v>
      </c>
      <c r="E335" s="132" t="s">
        <v>7</v>
      </c>
      <c r="F335" s="154">
        <v>1627.1627323740904</v>
      </c>
      <c r="G335" s="130">
        <f t="shared" ref="G335" si="50">ROUND(F335*0.2,2)</f>
        <v>325.43</v>
      </c>
      <c r="H335" s="187">
        <f t="shared" ref="H335" si="51">F335+G335</f>
        <v>1952.5927323740905</v>
      </c>
      <c r="I335" s="50"/>
    </row>
    <row r="336" spans="2:13" s="51" customFormat="1" ht="31.5" x14ac:dyDescent="0.25">
      <c r="B336" s="178">
        <f t="shared" si="49"/>
        <v>24</v>
      </c>
      <c r="C336" s="197" t="s">
        <v>133</v>
      </c>
      <c r="D336" s="132" t="s">
        <v>132</v>
      </c>
      <c r="E336" s="132" t="s">
        <v>7</v>
      </c>
      <c r="F336" s="154">
        <v>1056.78</v>
      </c>
      <c r="G336" s="130">
        <f t="shared" si="47"/>
        <v>211.36</v>
      </c>
      <c r="H336" s="187">
        <f t="shared" si="48"/>
        <v>1268.1399999999999</v>
      </c>
      <c r="I336" s="50"/>
    </row>
    <row r="337" spans="2:13" s="51" customFormat="1" x14ac:dyDescent="0.25">
      <c r="B337" s="178">
        <f t="shared" si="49"/>
        <v>25</v>
      </c>
      <c r="C337" s="197" t="s">
        <v>3696</v>
      </c>
      <c r="D337" s="132" t="s">
        <v>132</v>
      </c>
      <c r="E337" s="132" t="s">
        <v>7</v>
      </c>
      <c r="F337" s="154">
        <v>1612.9727323740904</v>
      </c>
      <c r="G337" s="130">
        <f t="shared" ref="G337:G340" si="52">ROUND(F337*0.2,2)</f>
        <v>322.58999999999997</v>
      </c>
      <c r="H337" s="187">
        <f t="shared" ref="H337:H340" si="53">F337+G337</f>
        <v>1935.5627323740903</v>
      </c>
      <c r="I337" s="50"/>
    </row>
    <row r="338" spans="2:13" s="51" customFormat="1" x14ac:dyDescent="0.25">
      <c r="B338" s="178">
        <f t="shared" si="49"/>
        <v>26</v>
      </c>
      <c r="C338" s="197" t="s">
        <v>3697</v>
      </c>
      <c r="D338" s="132" t="s">
        <v>132</v>
      </c>
      <c r="E338" s="132" t="s">
        <v>7</v>
      </c>
      <c r="F338" s="154">
        <v>1611.8327323740903</v>
      </c>
      <c r="G338" s="130">
        <f t="shared" si="52"/>
        <v>322.37</v>
      </c>
      <c r="H338" s="187">
        <f t="shared" si="53"/>
        <v>1934.2027323740904</v>
      </c>
      <c r="I338" s="50"/>
    </row>
    <row r="339" spans="2:13" s="51" customFormat="1" x14ac:dyDescent="0.25">
      <c r="B339" s="178">
        <f t="shared" si="49"/>
        <v>27</v>
      </c>
      <c r="C339" s="197" t="s">
        <v>3698</v>
      </c>
      <c r="D339" s="132" t="s">
        <v>132</v>
      </c>
      <c r="E339" s="132" t="s">
        <v>7</v>
      </c>
      <c r="F339" s="154">
        <v>1611.7727323740903</v>
      </c>
      <c r="G339" s="130">
        <f t="shared" si="52"/>
        <v>322.35000000000002</v>
      </c>
      <c r="H339" s="187">
        <f t="shared" si="53"/>
        <v>1934.1227323740904</v>
      </c>
      <c r="I339" s="50"/>
    </row>
    <row r="340" spans="2:13" s="51" customFormat="1" x14ac:dyDescent="0.25">
      <c r="B340" s="178">
        <f t="shared" si="49"/>
        <v>28</v>
      </c>
      <c r="C340" s="197" t="s">
        <v>3699</v>
      </c>
      <c r="D340" s="132" t="s">
        <v>132</v>
      </c>
      <c r="E340" s="132" t="s">
        <v>7</v>
      </c>
      <c r="F340" s="154">
        <v>1612.8227323740903</v>
      </c>
      <c r="G340" s="130">
        <f t="shared" si="52"/>
        <v>322.56</v>
      </c>
      <c r="H340" s="187">
        <f t="shared" si="53"/>
        <v>1935.3827323740902</v>
      </c>
      <c r="I340" s="50"/>
    </row>
    <row r="341" spans="2:13" ht="31.5" x14ac:dyDescent="0.25">
      <c r="B341" s="195">
        <f>1+B336</f>
        <v>25</v>
      </c>
      <c r="C341" s="194" t="s">
        <v>134</v>
      </c>
      <c r="D341" s="180" t="s">
        <v>132</v>
      </c>
      <c r="E341" s="132" t="s">
        <v>7</v>
      </c>
      <c r="F341" s="154">
        <v>1344.74</v>
      </c>
      <c r="G341" s="19">
        <f t="shared" si="47"/>
        <v>268.95</v>
      </c>
      <c r="H341" s="177">
        <f t="shared" si="48"/>
        <v>1613.69</v>
      </c>
      <c r="J341"/>
      <c r="K341"/>
      <c r="L341"/>
      <c r="M341"/>
    </row>
    <row r="342" spans="2:13" ht="31.5" x14ac:dyDescent="0.25">
      <c r="B342" s="195">
        <f t="shared" si="49"/>
        <v>26</v>
      </c>
      <c r="C342" s="197" t="s">
        <v>1046</v>
      </c>
      <c r="D342" s="152" t="s">
        <v>38</v>
      </c>
      <c r="E342" s="180" t="s">
        <v>7</v>
      </c>
      <c r="F342" s="153">
        <v>2243.0700000000002</v>
      </c>
      <c r="G342" s="19">
        <f t="shared" ref="G342" si="54">ROUND(F342*0.2,2)</f>
        <v>448.61</v>
      </c>
      <c r="H342" s="177">
        <f t="shared" ref="H342" si="55">F342+G342</f>
        <v>2691.6800000000003</v>
      </c>
      <c r="J342"/>
      <c r="K342"/>
      <c r="L342"/>
      <c r="M342"/>
    </row>
    <row r="343" spans="2:13" x14ac:dyDescent="0.25">
      <c r="B343" s="195">
        <f t="shared" si="49"/>
        <v>27</v>
      </c>
      <c r="C343" s="194" t="s">
        <v>136</v>
      </c>
      <c r="D343" s="152" t="s">
        <v>38</v>
      </c>
      <c r="E343" s="180" t="s">
        <v>7</v>
      </c>
      <c r="F343" s="153">
        <v>6851.52</v>
      </c>
      <c r="G343" s="19">
        <f t="shared" si="47"/>
        <v>1370.3</v>
      </c>
      <c r="H343" s="177">
        <f t="shared" si="48"/>
        <v>8221.82</v>
      </c>
      <c r="J343"/>
      <c r="K343"/>
      <c r="L343"/>
      <c r="M343"/>
    </row>
    <row r="344" spans="2:13" ht="47.25" x14ac:dyDescent="0.25">
      <c r="B344" s="195">
        <f t="shared" si="49"/>
        <v>28</v>
      </c>
      <c r="C344" s="194" t="s">
        <v>858</v>
      </c>
      <c r="D344" s="180" t="s">
        <v>859</v>
      </c>
      <c r="E344" s="180" t="s">
        <v>7</v>
      </c>
      <c r="F344" s="153">
        <v>4972.58</v>
      </c>
      <c r="G344" s="19">
        <f t="shared" si="47"/>
        <v>994.52</v>
      </c>
      <c r="H344" s="177">
        <f t="shared" si="48"/>
        <v>5967.1</v>
      </c>
      <c r="J344"/>
      <c r="K344"/>
      <c r="L344"/>
      <c r="M344"/>
    </row>
    <row r="345" spans="2:13" ht="63" x14ac:dyDescent="0.25">
      <c r="B345" s="195">
        <f t="shared" si="49"/>
        <v>29</v>
      </c>
      <c r="C345" s="197" t="s">
        <v>860</v>
      </c>
      <c r="D345" s="180" t="s">
        <v>859</v>
      </c>
      <c r="E345" s="180" t="s">
        <v>7</v>
      </c>
      <c r="F345" s="153">
        <v>4749.68</v>
      </c>
      <c r="G345" s="19">
        <f t="shared" si="47"/>
        <v>949.94</v>
      </c>
      <c r="H345" s="177">
        <f t="shared" si="48"/>
        <v>5699.6200000000008</v>
      </c>
      <c r="J345"/>
      <c r="K345"/>
      <c r="L345"/>
      <c r="M345"/>
    </row>
    <row r="346" spans="2:13" x14ac:dyDescent="0.25">
      <c r="B346" s="195">
        <f t="shared" si="49"/>
        <v>30</v>
      </c>
      <c r="C346" s="197" t="s">
        <v>861</v>
      </c>
      <c r="D346" s="180" t="s">
        <v>119</v>
      </c>
      <c r="E346" s="180" t="s">
        <v>7</v>
      </c>
      <c r="F346" s="154">
        <v>1404.69</v>
      </c>
      <c r="G346" s="19">
        <f t="shared" si="47"/>
        <v>280.94</v>
      </c>
      <c r="H346" s="177">
        <f t="shared" si="48"/>
        <v>1685.63</v>
      </c>
      <c r="J346"/>
      <c r="K346"/>
      <c r="L346"/>
      <c r="M346"/>
    </row>
    <row r="347" spans="2:13" x14ac:dyDescent="0.25">
      <c r="B347" s="195">
        <f t="shared" si="49"/>
        <v>31</v>
      </c>
      <c r="C347" s="197" t="s">
        <v>2793</v>
      </c>
      <c r="D347" s="132" t="s">
        <v>770</v>
      </c>
      <c r="E347" s="132" t="s">
        <v>7</v>
      </c>
      <c r="F347" s="154">
        <v>8625.7999999999993</v>
      </c>
      <c r="G347" s="130">
        <f t="shared" ref="G347:G351" si="56">ROUND(F347*0.2,2)</f>
        <v>1725.16</v>
      </c>
      <c r="H347" s="187">
        <f t="shared" ref="H347:H351" si="57">F347+G347</f>
        <v>10350.959999999999</v>
      </c>
      <c r="I347" s="287"/>
      <c r="J347" s="100"/>
      <c r="K347" s="100"/>
      <c r="L347" s="100"/>
      <c r="M347" s="100"/>
    </row>
    <row r="348" spans="2:13" x14ac:dyDescent="0.25">
      <c r="B348" s="195">
        <f t="shared" si="49"/>
        <v>32</v>
      </c>
      <c r="C348" s="197" t="s">
        <v>2794</v>
      </c>
      <c r="D348" s="132" t="s">
        <v>770</v>
      </c>
      <c r="E348" s="132" t="s">
        <v>7</v>
      </c>
      <c r="F348" s="154">
        <v>18491.75</v>
      </c>
      <c r="G348" s="130">
        <f t="shared" si="56"/>
        <v>3698.35</v>
      </c>
      <c r="H348" s="187">
        <f t="shared" si="57"/>
        <v>22190.1</v>
      </c>
      <c r="I348" s="287"/>
      <c r="J348" s="100"/>
      <c r="K348" s="100"/>
      <c r="L348" s="100"/>
      <c r="M348" s="100"/>
    </row>
    <row r="349" spans="2:13" x14ac:dyDescent="0.25">
      <c r="B349" s="195">
        <f t="shared" si="49"/>
        <v>33</v>
      </c>
      <c r="C349" s="197" t="s">
        <v>1047</v>
      </c>
      <c r="D349" s="132" t="s">
        <v>770</v>
      </c>
      <c r="E349" s="132" t="s">
        <v>7</v>
      </c>
      <c r="F349" s="154">
        <v>23395.95</v>
      </c>
      <c r="G349" s="130">
        <f t="shared" si="56"/>
        <v>4679.1899999999996</v>
      </c>
      <c r="H349" s="187">
        <f t="shared" si="57"/>
        <v>28075.14</v>
      </c>
      <c r="I349" s="287"/>
      <c r="J349" s="100"/>
      <c r="K349" s="100"/>
      <c r="L349" s="100"/>
      <c r="M349" s="100"/>
    </row>
    <row r="350" spans="2:13" s="51" customFormat="1" x14ac:dyDescent="0.25">
      <c r="B350" s="195">
        <f t="shared" si="49"/>
        <v>34</v>
      </c>
      <c r="C350" s="197" t="s">
        <v>2571</v>
      </c>
      <c r="D350" s="132" t="s">
        <v>770</v>
      </c>
      <c r="E350" s="132" t="s">
        <v>7</v>
      </c>
      <c r="F350" s="154">
        <v>46924.99</v>
      </c>
      <c r="G350" s="130">
        <f t="shared" ref="G350" si="58">ROUND(F350*0.2,2)</f>
        <v>9385</v>
      </c>
      <c r="H350" s="187">
        <f t="shared" ref="H350" si="59">F350+G350</f>
        <v>56309.99</v>
      </c>
      <c r="I350" s="287"/>
      <c r="J350" s="100"/>
      <c r="K350" s="100"/>
      <c r="L350" s="100"/>
      <c r="M350" s="100"/>
    </row>
    <row r="351" spans="2:13" x14ac:dyDescent="0.25">
      <c r="B351" s="195">
        <f t="shared" si="49"/>
        <v>35</v>
      </c>
      <c r="C351" s="197" t="s">
        <v>829</v>
      </c>
      <c r="D351" s="132" t="s">
        <v>119</v>
      </c>
      <c r="E351" s="132" t="s">
        <v>7</v>
      </c>
      <c r="F351" s="154">
        <v>2480.9</v>
      </c>
      <c r="G351" s="130">
        <f t="shared" si="56"/>
        <v>496.18</v>
      </c>
      <c r="H351" s="187">
        <f t="shared" si="57"/>
        <v>2977.08</v>
      </c>
    </row>
    <row r="352" spans="2:13" ht="47.25" x14ac:dyDescent="0.25">
      <c r="B352" s="195">
        <f t="shared" si="49"/>
        <v>36</v>
      </c>
      <c r="C352" s="197" t="s">
        <v>769</v>
      </c>
      <c r="D352" s="132" t="s">
        <v>770</v>
      </c>
      <c r="E352" s="132" t="s">
        <v>7</v>
      </c>
      <c r="F352" s="154">
        <v>33439.83</v>
      </c>
      <c r="G352" s="130">
        <f t="shared" si="47"/>
        <v>6687.97</v>
      </c>
      <c r="H352" s="187">
        <f t="shared" si="48"/>
        <v>40127.800000000003</v>
      </c>
      <c r="I352" s="287"/>
      <c r="J352" s="100"/>
      <c r="K352" s="100"/>
      <c r="L352" s="100"/>
      <c r="M352" s="100"/>
    </row>
    <row r="353" spans="2:13" ht="31.5" customHeight="1" x14ac:dyDescent="0.25">
      <c r="B353" s="195">
        <f t="shared" si="49"/>
        <v>37</v>
      </c>
      <c r="C353" s="197" t="s">
        <v>768</v>
      </c>
      <c r="D353" s="132" t="s">
        <v>770</v>
      </c>
      <c r="E353" s="132" t="s">
        <v>7</v>
      </c>
      <c r="F353" s="154">
        <v>36419.03</v>
      </c>
      <c r="G353" s="130">
        <f t="shared" si="47"/>
        <v>7283.81</v>
      </c>
      <c r="H353" s="187">
        <f t="shared" si="48"/>
        <v>43702.84</v>
      </c>
      <c r="I353" s="287"/>
      <c r="J353" s="100"/>
      <c r="K353" s="100"/>
      <c r="L353" s="100"/>
      <c r="M353" s="100"/>
    </row>
    <row r="354" spans="2:13" ht="31.5" customHeight="1" x14ac:dyDescent="0.25">
      <c r="B354" s="195">
        <f t="shared" si="49"/>
        <v>38</v>
      </c>
      <c r="C354" s="197" t="s">
        <v>766</v>
      </c>
      <c r="D354" s="132" t="s">
        <v>770</v>
      </c>
      <c r="E354" s="132" t="s">
        <v>7</v>
      </c>
      <c r="F354" s="154">
        <v>34291.03</v>
      </c>
      <c r="G354" s="130">
        <f t="shared" si="47"/>
        <v>6858.21</v>
      </c>
      <c r="H354" s="187">
        <f t="shared" si="48"/>
        <v>41149.24</v>
      </c>
      <c r="I354" s="287"/>
      <c r="J354" s="100"/>
      <c r="K354" s="100"/>
      <c r="L354" s="100"/>
      <c r="M354" s="100"/>
    </row>
    <row r="355" spans="2:13" ht="31.5" customHeight="1" x14ac:dyDescent="0.25">
      <c r="B355" s="195">
        <f t="shared" si="49"/>
        <v>39</v>
      </c>
      <c r="C355" s="197" t="s">
        <v>767</v>
      </c>
      <c r="D355" s="132" t="s">
        <v>770</v>
      </c>
      <c r="E355" s="132" t="s">
        <v>7</v>
      </c>
      <c r="F355" s="154">
        <v>35567.83</v>
      </c>
      <c r="G355" s="130">
        <f t="shared" si="47"/>
        <v>7113.57</v>
      </c>
      <c r="H355" s="187">
        <f t="shared" si="48"/>
        <v>42681.4</v>
      </c>
      <c r="I355" s="287"/>
      <c r="J355" s="100"/>
      <c r="K355" s="100"/>
      <c r="L355" s="100"/>
      <c r="M355" s="100"/>
    </row>
    <row r="356" spans="2:13" ht="47.25" customHeight="1" x14ac:dyDescent="0.25">
      <c r="B356" s="195">
        <f t="shared" si="49"/>
        <v>40</v>
      </c>
      <c r="C356" s="197" t="s">
        <v>771</v>
      </c>
      <c r="D356" s="132" t="s">
        <v>770</v>
      </c>
      <c r="E356" s="132" t="s">
        <v>7</v>
      </c>
      <c r="F356" s="154">
        <v>37136.22</v>
      </c>
      <c r="G356" s="130">
        <f t="shared" si="47"/>
        <v>7427.24</v>
      </c>
      <c r="H356" s="187">
        <f t="shared" si="48"/>
        <v>44563.46</v>
      </c>
      <c r="I356" s="287"/>
      <c r="J356" s="100"/>
      <c r="K356" s="100"/>
      <c r="L356" s="100"/>
      <c r="M356" s="100"/>
    </row>
    <row r="357" spans="2:13" ht="47.25" x14ac:dyDescent="0.25">
      <c r="B357" s="195">
        <f t="shared" si="49"/>
        <v>41</v>
      </c>
      <c r="C357" s="197" t="s">
        <v>440</v>
      </c>
      <c r="D357" s="180" t="s">
        <v>135</v>
      </c>
      <c r="E357" s="180" t="s">
        <v>7</v>
      </c>
      <c r="F357" s="153">
        <v>12624.59</v>
      </c>
      <c r="G357" s="19">
        <f t="shared" ref="G357:G436" si="60">ROUND(F357*0.2,2)</f>
        <v>2524.92</v>
      </c>
      <c r="H357" s="177">
        <f t="shared" ref="H357:H436" si="61">F357+G357</f>
        <v>15149.51</v>
      </c>
    </row>
    <row r="358" spans="2:13" ht="31.5" x14ac:dyDescent="0.25">
      <c r="B358" s="195">
        <f t="shared" si="49"/>
        <v>42</v>
      </c>
      <c r="C358" s="197" t="s">
        <v>2795</v>
      </c>
      <c r="D358" s="180" t="s">
        <v>770</v>
      </c>
      <c r="E358" s="180" t="s">
        <v>7</v>
      </c>
      <c r="F358" s="154">
        <v>9929.4500000000007</v>
      </c>
      <c r="G358" s="19">
        <f t="shared" si="60"/>
        <v>1985.89</v>
      </c>
      <c r="H358" s="177">
        <f t="shared" si="61"/>
        <v>11915.34</v>
      </c>
    </row>
    <row r="359" spans="2:13" ht="31.5" x14ac:dyDescent="0.25">
      <c r="B359" s="195">
        <f t="shared" si="49"/>
        <v>43</v>
      </c>
      <c r="C359" s="197" t="s">
        <v>439</v>
      </c>
      <c r="D359" s="132" t="s">
        <v>119</v>
      </c>
      <c r="E359" s="132" t="s">
        <v>7</v>
      </c>
      <c r="F359" s="154">
        <v>3160.48</v>
      </c>
      <c r="G359" s="130">
        <f t="shared" si="60"/>
        <v>632.1</v>
      </c>
      <c r="H359" s="187">
        <f t="shared" si="61"/>
        <v>3792.58</v>
      </c>
    </row>
    <row r="360" spans="2:13" x14ac:dyDescent="0.25">
      <c r="B360" s="195">
        <f t="shared" si="49"/>
        <v>44</v>
      </c>
      <c r="C360" s="194" t="s">
        <v>862</v>
      </c>
      <c r="D360" s="180" t="s">
        <v>770</v>
      </c>
      <c r="E360" s="180" t="s">
        <v>7</v>
      </c>
      <c r="F360" s="154">
        <v>10445.61</v>
      </c>
      <c r="G360" s="19">
        <f t="shared" si="60"/>
        <v>2089.12</v>
      </c>
      <c r="H360" s="177">
        <f t="shared" si="61"/>
        <v>12534.73</v>
      </c>
    </row>
    <row r="361" spans="2:13" x14ac:dyDescent="0.25">
      <c r="B361" s="195">
        <f t="shared" si="49"/>
        <v>45</v>
      </c>
      <c r="C361" s="194" t="s">
        <v>1013</v>
      </c>
      <c r="D361" s="180" t="s">
        <v>770</v>
      </c>
      <c r="E361" s="180" t="s">
        <v>7</v>
      </c>
      <c r="F361" s="154">
        <v>17918.330000000002</v>
      </c>
      <c r="G361" s="19">
        <f t="shared" si="60"/>
        <v>3583.67</v>
      </c>
      <c r="H361" s="177">
        <f t="shared" si="61"/>
        <v>21502</v>
      </c>
    </row>
    <row r="362" spans="2:13" x14ac:dyDescent="0.25">
      <c r="B362" s="195">
        <f t="shared" si="49"/>
        <v>46</v>
      </c>
      <c r="C362" s="194" t="s">
        <v>1014</v>
      </c>
      <c r="D362" s="180" t="s">
        <v>770</v>
      </c>
      <c r="E362" s="180" t="s">
        <v>7</v>
      </c>
      <c r="F362" s="154">
        <v>12519.81</v>
      </c>
      <c r="G362" s="19">
        <f t="shared" si="60"/>
        <v>2503.96</v>
      </c>
      <c r="H362" s="177">
        <f t="shared" si="61"/>
        <v>15023.77</v>
      </c>
    </row>
    <row r="363" spans="2:13" x14ac:dyDescent="0.25">
      <c r="B363" s="195">
        <f t="shared" si="49"/>
        <v>47</v>
      </c>
      <c r="C363" s="197" t="s">
        <v>1015</v>
      </c>
      <c r="D363" s="180" t="s">
        <v>770</v>
      </c>
      <c r="E363" s="180" t="s">
        <v>7</v>
      </c>
      <c r="F363" s="154">
        <v>16365.93</v>
      </c>
      <c r="G363" s="19">
        <f t="shared" si="60"/>
        <v>3273.19</v>
      </c>
      <c r="H363" s="177">
        <f t="shared" si="61"/>
        <v>19639.12</v>
      </c>
      <c r="K363"/>
      <c r="L363"/>
      <c r="M363"/>
    </row>
    <row r="364" spans="2:13" x14ac:dyDescent="0.25">
      <c r="B364" s="195">
        <f t="shared" si="49"/>
        <v>48</v>
      </c>
      <c r="C364" s="197" t="s">
        <v>1021</v>
      </c>
      <c r="D364" s="180" t="s">
        <v>770</v>
      </c>
      <c r="E364" s="180" t="s">
        <v>7</v>
      </c>
      <c r="F364" s="153">
        <v>12508.4</v>
      </c>
      <c r="G364" s="19">
        <f t="shared" si="60"/>
        <v>2501.6799999999998</v>
      </c>
      <c r="H364" s="177">
        <f t="shared" si="61"/>
        <v>15010.08</v>
      </c>
      <c r="K364"/>
      <c r="L364"/>
      <c r="M364"/>
    </row>
    <row r="365" spans="2:13" x14ac:dyDescent="0.25">
      <c r="B365" s="195">
        <f t="shared" si="49"/>
        <v>49</v>
      </c>
      <c r="C365" s="197" t="s">
        <v>2540</v>
      </c>
      <c r="D365" s="180" t="s">
        <v>770</v>
      </c>
      <c r="E365" s="180" t="s">
        <v>7</v>
      </c>
      <c r="F365" s="153">
        <v>10448.24</v>
      </c>
      <c r="G365" s="19">
        <f t="shared" ref="G365:G369" si="62">ROUND(F365*0.2,2)</f>
        <v>2089.65</v>
      </c>
      <c r="H365" s="177">
        <f t="shared" ref="H365:H369" si="63">F365+G365</f>
        <v>12537.89</v>
      </c>
      <c r="J365" s="100"/>
      <c r="K365"/>
      <c r="L365"/>
      <c r="M365"/>
    </row>
    <row r="366" spans="2:13" x14ac:dyDescent="0.25">
      <c r="B366" s="195">
        <f t="shared" si="49"/>
        <v>50</v>
      </c>
      <c r="C366" s="197" t="s">
        <v>2541</v>
      </c>
      <c r="D366" s="180" t="s">
        <v>770</v>
      </c>
      <c r="E366" s="180" t="s">
        <v>7</v>
      </c>
      <c r="F366" s="153">
        <v>22944.819665249182</v>
      </c>
      <c r="G366" s="19">
        <f t="shared" si="62"/>
        <v>4588.96</v>
      </c>
      <c r="H366" s="177">
        <f t="shared" si="63"/>
        <v>27533.779665249182</v>
      </c>
      <c r="J366" s="100"/>
      <c r="K366"/>
      <c r="L366"/>
      <c r="M366"/>
    </row>
    <row r="367" spans="2:13" ht="31.5" x14ac:dyDescent="0.25">
      <c r="B367" s="195">
        <f t="shared" si="49"/>
        <v>51</v>
      </c>
      <c r="C367" s="197" t="s">
        <v>2543</v>
      </c>
      <c r="D367" s="180" t="s">
        <v>355</v>
      </c>
      <c r="E367" s="180" t="s">
        <v>7</v>
      </c>
      <c r="F367" s="153">
        <v>13655.01</v>
      </c>
      <c r="G367" s="19">
        <f t="shared" si="62"/>
        <v>2731</v>
      </c>
      <c r="H367" s="177">
        <f t="shared" si="63"/>
        <v>16386.010000000002</v>
      </c>
      <c r="J367" s="100"/>
      <c r="K367"/>
      <c r="L367"/>
      <c r="M367"/>
    </row>
    <row r="368" spans="2:13" x14ac:dyDescent="0.25">
      <c r="B368" s="195">
        <f t="shared" si="49"/>
        <v>52</v>
      </c>
      <c r="C368" s="197" t="s">
        <v>2542</v>
      </c>
      <c r="D368" s="180" t="s">
        <v>355</v>
      </c>
      <c r="E368" s="180" t="s">
        <v>7</v>
      </c>
      <c r="F368" s="153">
        <v>13386.15</v>
      </c>
      <c r="G368" s="19">
        <f t="shared" si="62"/>
        <v>2677.23</v>
      </c>
      <c r="H368" s="177">
        <f t="shared" si="63"/>
        <v>16063.38</v>
      </c>
      <c r="J368" s="100"/>
      <c r="K368"/>
      <c r="L368"/>
      <c r="M368"/>
    </row>
    <row r="369" spans="2:13" x14ac:dyDescent="0.25">
      <c r="B369" s="195">
        <f t="shared" si="49"/>
        <v>53</v>
      </c>
      <c r="C369" s="197" t="s">
        <v>2555</v>
      </c>
      <c r="D369" s="180" t="s">
        <v>355</v>
      </c>
      <c r="E369" s="180" t="s">
        <v>7</v>
      </c>
      <c r="F369" s="153">
        <v>7587.06</v>
      </c>
      <c r="G369" s="19">
        <f t="shared" si="62"/>
        <v>1517.41</v>
      </c>
      <c r="H369" s="177">
        <f t="shared" si="63"/>
        <v>9104.4700000000012</v>
      </c>
      <c r="J369" s="100"/>
      <c r="K369"/>
      <c r="L369"/>
      <c r="M369"/>
    </row>
    <row r="370" spans="2:13" ht="31.5" x14ac:dyDescent="0.25">
      <c r="B370" s="195">
        <f t="shared" si="49"/>
        <v>54</v>
      </c>
      <c r="C370" s="197" t="s">
        <v>2975</v>
      </c>
      <c r="D370" s="180" t="s">
        <v>770</v>
      </c>
      <c r="E370" s="180" t="s">
        <v>7</v>
      </c>
      <c r="F370" s="153">
        <v>24494.68</v>
      </c>
      <c r="G370" s="19">
        <f t="shared" ref="G370:G375" si="64">ROUND(F370*0.2,2)</f>
        <v>4898.9399999999996</v>
      </c>
      <c r="H370" s="177">
        <f t="shared" ref="H370:H375" si="65">F370+G370</f>
        <v>29393.62</v>
      </c>
      <c r="J370" s="100"/>
      <c r="K370"/>
      <c r="L370"/>
      <c r="M370"/>
    </row>
    <row r="371" spans="2:13" x14ac:dyDescent="0.25">
      <c r="B371" s="195">
        <f t="shared" si="49"/>
        <v>55</v>
      </c>
      <c r="C371" s="197" t="s">
        <v>2544</v>
      </c>
      <c r="D371" s="180" t="s">
        <v>770</v>
      </c>
      <c r="E371" s="180" t="s">
        <v>7</v>
      </c>
      <c r="F371" s="153">
        <v>24464.81</v>
      </c>
      <c r="G371" s="19">
        <f t="shared" si="64"/>
        <v>4892.96</v>
      </c>
      <c r="H371" s="177">
        <f t="shared" si="65"/>
        <v>29357.77</v>
      </c>
      <c r="J371" s="100"/>
      <c r="K371"/>
      <c r="L371"/>
      <c r="M371"/>
    </row>
    <row r="372" spans="2:13" x14ac:dyDescent="0.25">
      <c r="B372" s="195">
        <f t="shared" si="49"/>
        <v>56</v>
      </c>
      <c r="C372" s="197" t="s">
        <v>2545</v>
      </c>
      <c r="D372" s="180" t="s">
        <v>770</v>
      </c>
      <c r="E372" s="180" t="s">
        <v>7</v>
      </c>
      <c r="F372" s="153">
        <v>25045.439999999999</v>
      </c>
      <c r="G372" s="19">
        <f t="shared" si="64"/>
        <v>5009.09</v>
      </c>
      <c r="H372" s="177">
        <f t="shared" si="65"/>
        <v>30054.53</v>
      </c>
      <c r="J372" s="100"/>
      <c r="K372"/>
      <c r="L372"/>
      <c r="M372"/>
    </row>
    <row r="373" spans="2:13" x14ac:dyDescent="0.25">
      <c r="B373" s="195">
        <f t="shared" si="49"/>
        <v>57</v>
      </c>
      <c r="C373" s="197" t="s">
        <v>2546</v>
      </c>
      <c r="D373" s="180" t="s">
        <v>770</v>
      </c>
      <c r="E373" s="180" t="s">
        <v>7</v>
      </c>
      <c r="F373" s="153">
        <v>18290.64</v>
      </c>
      <c r="G373" s="19">
        <f t="shared" si="64"/>
        <v>3658.13</v>
      </c>
      <c r="H373" s="177">
        <f t="shared" si="65"/>
        <v>21948.77</v>
      </c>
      <c r="J373" s="100"/>
      <c r="K373"/>
      <c r="L373"/>
      <c r="M373"/>
    </row>
    <row r="374" spans="2:13" x14ac:dyDescent="0.25">
      <c r="B374" s="195">
        <f t="shared" si="49"/>
        <v>58</v>
      </c>
      <c r="C374" s="197" t="s">
        <v>2547</v>
      </c>
      <c r="D374" s="180" t="s">
        <v>770</v>
      </c>
      <c r="E374" s="180" t="s">
        <v>7</v>
      </c>
      <c r="F374" s="153">
        <v>18846.07</v>
      </c>
      <c r="G374" s="19">
        <f t="shared" si="64"/>
        <v>3769.21</v>
      </c>
      <c r="H374" s="177">
        <f t="shared" si="65"/>
        <v>22615.279999999999</v>
      </c>
      <c r="J374" s="100"/>
      <c r="K374"/>
      <c r="L374"/>
      <c r="M374"/>
    </row>
    <row r="375" spans="2:13" x14ac:dyDescent="0.25">
      <c r="B375" s="195">
        <f t="shared" si="49"/>
        <v>59</v>
      </c>
      <c r="C375" s="197" t="s">
        <v>2548</v>
      </c>
      <c r="D375" s="180" t="s">
        <v>770</v>
      </c>
      <c r="E375" s="180" t="s">
        <v>7</v>
      </c>
      <c r="F375" s="153">
        <v>26011.14</v>
      </c>
      <c r="G375" s="19">
        <f t="shared" si="64"/>
        <v>5202.2299999999996</v>
      </c>
      <c r="H375" s="177">
        <f t="shared" si="65"/>
        <v>31213.37</v>
      </c>
      <c r="J375" s="100"/>
      <c r="K375"/>
      <c r="L375"/>
      <c r="M375"/>
    </row>
    <row r="376" spans="2:13" x14ac:dyDescent="0.25">
      <c r="B376" s="195">
        <f t="shared" si="49"/>
        <v>60</v>
      </c>
      <c r="C376" s="197" t="s">
        <v>2549</v>
      </c>
      <c r="D376" s="180" t="s">
        <v>2551</v>
      </c>
      <c r="E376" s="180" t="s">
        <v>7</v>
      </c>
      <c r="F376" s="153">
        <v>11924.06</v>
      </c>
      <c r="G376" s="19">
        <f t="shared" ref="G376:G382" si="66">ROUND(F376*0.2,2)</f>
        <v>2384.81</v>
      </c>
      <c r="H376" s="177">
        <f t="shared" ref="H376:H409" si="67">F376+G376</f>
        <v>14308.869999999999</v>
      </c>
      <c r="J376" s="100"/>
      <c r="K376"/>
      <c r="L376"/>
      <c r="M376"/>
    </row>
    <row r="377" spans="2:13" ht="47.25" x14ac:dyDescent="0.25">
      <c r="B377" s="195">
        <f t="shared" si="49"/>
        <v>61</v>
      </c>
      <c r="C377" s="197" t="s">
        <v>2550</v>
      </c>
      <c r="D377" s="180" t="s">
        <v>2551</v>
      </c>
      <c r="E377" s="180" t="s">
        <v>7</v>
      </c>
      <c r="F377" s="153">
        <v>9272.56</v>
      </c>
      <c r="G377" s="19">
        <f t="shared" si="66"/>
        <v>1854.51</v>
      </c>
      <c r="H377" s="177">
        <f t="shared" si="67"/>
        <v>11127.07</v>
      </c>
      <c r="J377" s="100"/>
      <c r="K377"/>
      <c r="L377"/>
      <c r="M377"/>
    </row>
    <row r="378" spans="2:13" x14ac:dyDescent="0.25">
      <c r="B378" s="195">
        <f t="shared" si="49"/>
        <v>62</v>
      </c>
      <c r="C378" s="197" t="s">
        <v>1492</v>
      </c>
      <c r="D378" s="180" t="s">
        <v>770</v>
      </c>
      <c r="E378" s="180" t="s">
        <v>7</v>
      </c>
      <c r="F378" s="153">
        <v>33369.18</v>
      </c>
      <c r="G378" s="19">
        <f t="shared" si="66"/>
        <v>6673.84</v>
      </c>
      <c r="H378" s="177">
        <f t="shared" si="67"/>
        <v>40043.020000000004</v>
      </c>
      <c r="J378" s="100"/>
      <c r="K378"/>
      <c r="L378"/>
      <c r="M378"/>
    </row>
    <row r="379" spans="2:13" x14ac:dyDescent="0.25">
      <c r="B379" s="195">
        <f t="shared" si="49"/>
        <v>63</v>
      </c>
      <c r="C379" s="197" t="s">
        <v>2552</v>
      </c>
      <c r="D379" s="180" t="s">
        <v>770</v>
      </c>
      <c r="E379" s="180" t="s">
        <v>7</v>
      </c>
      <c r="F379" s="153">
        <v>22201.91</v>
      </c>
      <c r="G379" s="19">
        <f t="shared" si="66"/>
        <v>4440.38</v>
      </c>
      <c r="H379" s="177">
        <f t="shared" si="67"/>
        <v>26642.29</v>
      </c>
      <c r="J379" s="100"/>
      <c r="K379"/>
      <c r="L379"/>
      <c r="M379"/>
    </row>
    <row r="380" spans="2:13" x14ac:dyDescent="0.25">
      <c r="B380" s="195">
        <f t="shared" si="49"/>
        <v>64</v>
      </c>
      <c r="C380" s="197" t="s">
        <v>2977</v>
      </c>
      <c r="D380" s="180" t="s">
        <v>770</v>
      </c>
      <c r="E380" s="180" t="s">
        <v>7</v>
      </c>
      <c r="F380" s="153">
        <v>18013.77</v>
      </c>
      <c r="G380" s="19">
        <f t="shared" ref="G380" si="68">ROUND(F380*0.2,2)</f>
        <v>3602.75</v>
      </c>
      <c r="H380" s="177">
        <f t="shared" ref="H380" si="69">F380+G380</f>
        <v>21616.52</v>
      </c>
      <c r="J380" s="100"/>
      <c r="K380"/>
      <c r="L380"/>
      <c r="M380"/>
    </row>
    <row r="381" spans="2:13" ht="31.5" x14ac:dyDescent="0.25">
      <c r="B381" s="195">
        <f t="shared" si="49"/>
        <v>65</v>
      </c>
      <c r="C381" s="197" t="s">
        <v>2553</v>
      </c>
      <c r="D381" s="180" t="s">
        <v>770</v>
      </c>
      <c r="E381" s="180" t="s">
        <v>7</v>
      </c>
      <c r="F381" s="153">
        <v>36345.18</v>
      </c>
      <c r="G381" s="19">
        <f t="shared" si="66"/>
        <v>7269.04</v>
      </c>
      <c r="H381" s="177">
        <f t="shared" si="67"/>
        <v>43614.22</v>
      </c>
      <c r="J381" s="100"/>
      <c r="K381"/>
      <c r="L381"/>
      <c r="M381"/>
    </row>
    <row r="382" spans="2:13" ht="31.5" x14ac:dyDescent="0.25">
      <c r="B382" s="195">
        <f t="shared" si="49"/>
        <v>66</v>
      </c>
      <c r="C382" s="320" t="s">
        <v>2554</v>
      </c>
      <c r="D382" s="202" t="s">
        <v>770</v>
      </c>
      <c r="E382" s="202" t="s">
        <v>7</v>
      </c>
      <c r="F382" s="160">
        <v>32867.35</v>
      </c>
      <c r="G382" s="27">
        <f t="shared" si="66"/>
        <v>6573.47</v>
      </c>
      <c r="H382" s="321">
        <f t="shared" si="67"/>
        <v>39440.82</v>
      </c>
      <c r="J382" s="100"/>
      <c r="K382"/>
      <c r="L382"/>
      <c r="M382"/>
    </row>
    <row r="383" spans="2:13" s="51" customFormat="1" ht="31.5" x14ac:dyDescent="0.25">
      <c r="B383" s="195">
        <f t="shared" si="49"/>
        <v>67</v>
      </c>
      <c r="C383" s="247" t="s">
        <v>2797</v>
      </c>
      <c r="D383" s="348" t="s">
        <v>135</v>
      </c>
      <c r="E383" s="132" t="s">
        <v>7</v>
      </c>
      <c r="F383" s="154">
        <v>29999.192159682512</v>
      </c>
      <c r="G383" s="154">
        <f t="shared" ref="G383" si="70">ROUND(F383*0.2,2)</f>
        <v>5999.84</v>
      </c>
      <c r="H383" s="321">
        <f t="shared" si="67"/>
        <v>35999.032159682509</v>
      </c>
      <c r="I383" s="50"/>
      <c r="J383" s="100"/>
    </row>
    <row r="384" spans="2:13" s="51" customFormat="1" ht="31.5" x14ac:dyDescent="0.25">
      <c r="B384" s="195">
        <f t="shared" si="49"/>
        <v>68</v>
      </c>
      <c r="C384" s="247" t="s">
        <v>3728</v>
      </c>
      <c r="D384" s="348" t="s">
        <v>135</v>
      </c>
      <c r="E384" s="132" t="s">
        <v>7</v>
      </c>
      <c r="F384" s="154">
        <v>20421.88</v>
      </c>
      <c r="G384" s="154">
        <f t="shared" ref="G384" si="71">ROUND(F384*0.2,2)</f>
        <v>4084.38</v>
      </c>
      <c r="H384" s="321">
        <f t="shared" si="67"/>
        <v>24506.260000000002</v>
      </c>
      <c r="I384" s="50"/>
      <c r="J384" s="100"/>
    </row>
    <row r="385" spans="2:10" s="51" customFormat="1" ht="78.75" x14ac:dyDescent="0.25">
      <c r="B385" s="195">
        <f t="shared" si="49"/>
        <v>69</v>
      </c>
      <c r="C385" s="388" t="s">
        <v>3729</v>
      </c>
      <c r="D385" s="348" t="s">
        <v>135</v>
      </c>
      <c r="E385" s="132" t="s">
        <v>7</v>
      </c>
      <c r="F385" s="130">
        <v>33239.35</v>
      </c>
      <c r="G385" s="154">
        <f t="shared" ref="G385:G398" si="72">ROUND(F385*0.2,2)</f>
        <v>6647.87</v>
      </c>
      <c r="H385" s="321">
        <f t="shared" ref="H385:H398" si="73">F385+G385</f>
        <v>39887.22</v>
      </c>
      <c r="I385" s="50"/>
      <c r="J385" s="100"/>
    </row>
    <row r="386" spans="2:10" s="51" customFormat="1" ht="78.75" x14ac:dyDescent="0.25">
      <c r="B386" s="195">
        <f t="shared" si="49"/>
        <v>70</v>
      </c>
      <c r="C386" s="388" t="s">
        <v>3730</v>
      </c>
      <c r="D386" s="348" t="s">
        <v>135</v>
      </c>
      <c r="E386" s="132" t="s">
        <v>7</v>
      </c>
      <c r="F386" s="130">
        <v>30157.65</v>
      </c>
      <c r="G386" s="154">
        <f t="shared" si="72"/>
        <v>6031.53</v>
      </c>
      <c r="H386" s="321">
        <f t="shared" si="73"/>
        <v>36189.18</v>
      </c>
      <c r="I386" s="50"/>
      <c r="J386" s="100"/>
    </row>
    <row r="387" spans="2:10" s="51" customFormat="1" ht="94.5" x14ac:dyDescent="0.25">
      <c r="B387" s="195">
        <f t="shared" si="49"/>
        <v>71</v>
      </c>
      <c r="C387" s="388" t="s">
        <v>3731</v>
      </c>
      <c r="D387" s="348" t="s">
        <v>135</v>
      </c>
      <c r="E387" s="132" t="s">
        <v>7</v>
      </c>
      <c r="F387" s="130">
        <v>24863.46</v>
      </c>
      <c r="G387" s="154">
        <f t="shared" si="72"/>
        <v>4972.6899999999996</v>
      </c>
      <c r="H387" s="321">
        <f t="shared" si="73"/>
        <v>29836.149999999998</v>
      </c>
      <c r="I387" s="50"/>
      <c r="J387" s="100"/>
    </row>
    <row r="388" spans="2:10" s="51" customFormat="1" ht="94.5" x14ac:dyDescent="0.25">
      <c r="B388" s="195">
        <f t="shared" si="49"/>
        <v>72</v>
      </c>
      <c r="C388" s="388" t="s">
        <v>3732</v>
      </c>
      <c r="D388" s="348" t="s">
        <v>135</v>
      </c>
      <c r="E388" s="132" t="s">
        <v>7</v>
      </c>
      <c r="F388" s="130">
        <v>25390.16</v>
      </c>
      <c r="G388" s="154">
        <f t="shared" si="72"/>
        <v>5078.03</v>
      </c>
      <c r="H388" s="321">
        <f t="shared" si="73"/>
        <v>30468.19</v>
      </c>
      <c r="I388" s="50"/>
      <c r="J388" s="100"/>
    </row>
    <row r="389" spans="2:10" s="51" customFormat="1" ht="94.5" x14ac:dyDescent="0.25">
      <c r="B389" s="195">
        <f t="shared" si="49"/>
        <v>73</v>
      </c>
      <c r="C389" s="388" t="s">
        <v>3733</v>
      </c>
      <c r="D389" s="348" t="s">
        <v>135</v>
      </c>
      <c r="E389" s="132" t="s">
        <v>7</v>
      </c>
      <c r="F389" s="130">
        <v>24147.71</v>
      </c>
      <c r="G389" s="154">
        <f t="shared" si="72"/>
        <v>4829.54</v>
      </c>
      <c r="H389" s="321">
        <f t="shared" si="73"/>
        <v>28977.25</v>
      </c>
      <c r="I389" s="50"/>
      <c r="J389" s="100"/>
    </row>
    <row r="390" spans="2:10" s="51" customFormat="1" ht="126" x14ac:dyDescent="0.25">
      <c r="B390" s="195">
        <f t="shared" si="49"/>
        <v>74</v>
      </c>
      <c r="C390" s="388" t="s">
        <v>3706</v>
      </c>
      <c r="D390" s="348" t="s">
        <v>135</v>
      </c>
      <c r="E390" s="132" t="s">
        <v>7</v>
      </c>
      <c r="F390" s="130">
        <v>36253.47</v>
      </c>
      <c r="G390" s="154">
        <f t="shared" si="72"/>
        <v>7250.69</v>
      </c>
      <c r="H390" s="321">
        <f t="shared" si="73"/>
        <v>43504.160000000003</v>
      </c>
      <c r="I390" s="50"/>
      <c r="J390" s="100"/>
    </row>
    <row r="391" spans="2:10" s="51" customFormat="1" ht="94.5" x14ac:dyDescent="0.25">
      <c r="B391" s="195">
        <f t="shared" si="49"/>
        <v>75</v>
      </c>
      <c r="C391" s="388" t="s">
        <v>3707</v>
      </c>
      <c r="D391" s="348" t="s">
        <v>135</v>
      </c>
      <c r="E391" s="132" t="s">
        <v>7</v>
      </c>
      <c r="F391" s="130">
        <v>35895.410000000003</v>
      </c>
      <c r="G391" s="154">
        <f t="shared" si="72"/>
        <v>7179.08</v>
      </c>
      <c r="H391" s="321">
        <f t="shared" si="73"/>
        <v>43074.490000000005</v>
      </c>
      <c r="I391" s="50"/>
      <c r="J391" s="100"/>
    </row>
    <row r="392" spans="2:10" s="51" customFormat="1" ht="110.25" x14ac:dyDescent="0.25">
      <c r="B392" s="195">
        <f t="shared" si="49"/>
        <v>76</v>
      </c>
      <c r="C392" s="388" t="s">
        <v>3708</v>
      </c>
      <c r="D392" s="348" t="s">
        <v>135</v>
      </c>
      <c r="E392" s="132" t="s">
        <v>7</v>
      </c>
      <c r="F392" s="130">
        <v>38034.47</v>
      </c>
      <c r="G392" s="154">
        <f t="shared" si="72"/>
        <v>7606.89</v>
      </c>
      <c r="H392" s="321">
        <f t="shared" si="73"/>
        <v>45641.36</v>
      </c>
      <c r="I392" s="50"/>
      <c r="J392" s="100"/>
    </row>
    <row r="393" spans="2:10" s="51" customFormat="1" ht="78.75" x14ac:dyDescent="0.25">
      <c r="B393" s="195">
        <f t="shared" si="49"/>
        <v>77</v>
      </c>
      <c r="C393" s="388" t="s">
        <v>3709</v>
      </c>
      <c r="D393" s="348" t="s">
        <v>135</v>
      </c>
      <c r="E393" s="132" t="s">
        <v>7</v>
      </c>
      <c r="F393" s="130">
        <v>37504.49</v>
      </c>
      <c r="G393" s="154">
        <f t="shared" si="72"/>
        <v>7500.9</v>
      </c>
      <c r="H393" s="321">
        <f t="shared" si="73"/>
        <v>45005.39</v>
      </c>
      <c r="I393" s="50"/>
      <c r="J393" s="100"/>
    </row>
    <row r="394" spans="2:10" s="51" customFormat="1" ht="94.5" x14ac:dyDescent="0.25">
      <c r="B394" s="195">
        <f t="shared" si="49"/>
        <v>78</v>
      </c>
      <c r="C394" s="388" t="s">
        <v>3710</v>
      </c>
      <c r="D394" s="348" t="s">
        <v>135</v>
      </c>
      <c r="E394" s="132" t="s">
        <v>7</v>
      </c>
      <c r="F394" s="130">
        <v>27974.55</v>
      </c>
      <c r="G394" s="154">
        <f t="shared" si="72"/>
        <v>5594.91</v>
      </c>
      <c r="H394" s="321">
        <f t="shared" si="73"/>
        <v>33569.46</v>
      </c>
      <c r="I394" s="50"/>
      <c r="J394" s="100"/>
    </row>
    <row r="395" spans="2:10" s="51" customFormat="1" ht="94.5" x14ac:dyDescent="0.25">
      <c r="B395" s="195">
        <f t="shared" si="49"/>
        <v>79</v>
      </c>
      <c r="C395" s="388" t="s">
        <v>3711</v>
      </c>
      <c r="D395" s="348" t="s">
        <v>135</v>
      </c>
      <c r="E395" s="132" t="s">
        <v>7</v>
      </c>
      <c r="F395" s="130">
        <v>83666.03</v>
      </c>
      <c r="G395" s="154">
        <f t="shared" si="72"/>
        <v>16733.21</v>
      </c>
      <c r="H395" s="321">
        <f t="shared" si="73"/>
        <v>100399.23999999999</v>
      </c>
      <c r="I395" s="50"/>
      <c r="J395" s="100"/>
    </row>
    <row r="396" spans="2:10" s="51" customFormat="1" ht="78.75" x14ac:dyDescent="0.25">
      <c r="B396" s="195">
        <f t="shared" si="49"/>
        <v>80</v>
      </c>
      <c r="C396" s="388" t="s">
        <v>3712</v>
      </c>
      <c r="D396" s="348" t="s">
        <v>135</v>
      </c>
      <c r="E396" s="132" t="s">
        <v>7</v>
      </c>
      <c r="F396" s="130">
        <v>45345.26</v>
      </c>
      <c r="G396" s="154">
        <f t="shared" si="72"/>
        <v>9069.0499999999993</v>
      </c>
      <c r="H396" s="321">
        <f t="shared" si="73"/>
        <v>54414.31</v>
      </c>
      <c r="I396" s="50"/>
      <c r="J396" s="100"/>
    </row>
    <row r="397" spans="2:10" s="51" customFormat="1" ht="110.25" x14ac:dyDescent="0.25">
      <c r="B397" s="195">
        <f t="shared" si="49"/>
        <v>81</v>
      </c>
      <c r="C397" s="388" t="s">
        <v>3713</v>
      </c>
      <c r="D397" s="348" t="s">
        <v>135</v>
      </c>
      <c r="E397" s="132" t="s">
        <v>7</v>
      </c>
      <c r="F397" s="130">
        <v>93956.53</v>
      </c>
      <c r="G397" s="154">
        <f t="shared" si="72"/>
        <v>18791.310000000001</v>
      </c>
      <c r="H397" s="321">
        <f t="shared" si="73"/>
        <v>112747.84</v>
      </c>
      <c r="I397" s="50"/>
      <c r="J397" s="100"/>
    </row>
    <row r="398" spans="2:10" s="51" customFormat="1" ht="110.25" x14ac:dyDescent="0.25">
      <c r="B398" s="195">
        <f t="shared" si="49"/>
        <v>82</v>
      </c>
      <c r="C398" s="388" t="s">
        <v>3713</v>
      </c>
      <c r="D398" s="348" t="s">
        <v>135</v>
      </c>
      <c r="E398" s="132" t="s">
        <v>7</v>
      </c>
      <c r="F398" s="130">
        <v>80714.149999999994</v>
      </c>
      <c r="G398" s="154">
        <f t="shared" si="72"/>
        <v>16142.83</v>
      </c>
      <c r="H398" s="321">
        <f t="shared" si="73"/>
        <v>96856.98</v>
      </c>
      <c r="I398" s="50"/>
      <c r="J398" s="100"/>
    </row>
    <row r="399" spans="2:10" s="51" customFormat="1" ht="94.5" x14ac:dyDescent="0.25">
      <c r="B399" s="195">
        <f t="shared" si="49"/>
        <v>83</v>
      </c>
      <c r="C399" s="388" t="s">
        <v>3714</v>
      </c>
      <c r="D399" s="176" t="s">
        <v>132</v>
      </c>
      <c r="E399" s="132" t="s">
        <v>7</v>
      </c>
      <c r="F399" s="130">
        <v>1612.97</v>
      </c>
      <c r="G399" s="154">
        <f t="shared" ref="G399:G405" si="74">ROUND(F399*0.2,2)</f>
        <v>322.58999999999997</v>
      </c>
      <c r="H399" s="321">
        <f t="shared" ref="H399:H405" si="75">F399+G399</f>
        <v>1935.56</v>
      </c>
      <c r="I399" s="50"/>
      <c r="J399" s="100"/>
    </row>
    <row r="400" spans="2:10" s="51" customFormat="1" ht="94.5" x14ac:dyDescent="0.25">
      <c r="B400" s="195">
        <f t="shared" si="49"/>
        <v>84</v>
      </c>
      <c r="C400" s="388" t="s">
        <v>3715</v>
      </c>
      <c r="D400" s="176" t="s">
        <v>132</v>
      </c>
      <c r="E400" s="132" t="s">
        <v>7</v>
      </c>
      <c r="F400" s="130">
        <v>1611.83</v>
      </c>
      <c r="G400" s="154">
        <f t="shared" si="74"/>
        <v>322.37</v>
      </c>
      <c r="H400" s="321">
        <f t="shared" si="75"/>
        <v>1934.1999999999998</v>
      </c>
      <c r="I400" s="50"/>
      <c r="J400" s="100"/>
    </row>
    <row r="401" spans="2:13" s="51" customFormat="1" ht="94.5" x14ac:dyDescent="0.25">
      <c r="B401" s="195">
        <f t="shared" si="49"/>
        <v>85</v>
      </c>
      <c r="C401" s="388" t="s">
        <v>3716</v>
      </c>
      <c r="D401" s="176" t="s">
        <v>132</v>
      </c>
      <c r="E401" s="132" t="s">
        <v>7</v>
      </c>
      <c r="F401" s="130">
        <v>1611.77</v>
      </c>
      <c r="G401" s="154">
        <f t="shared" si="74"/>
        <v>322.35000000000002</v>
      </c>
      <c r="H401" s="321">
        <f t="shared" si="75"/>
        <v>1934.12</v>
      </c>
      <c r="I401" s="50"/>
      <c r="J401" s="100"/>
    </row>
    <row r="402" spans="2:13" s="51" customFormat="1" ht="94.5" x14ac:dyDescent="0.25">
      <c r="B402" s="195">
        <f t="shared" si="49"/>
        <v>86</v>
      </c>
      <c r="C402" s="388" t="s">
        <v>3717</v>
      </c>
      <c r="D402" s="176" t="s">
        <v>132</v>
      </c>
      <c r="E402" s="132" t="s">
        <v>7</v>
      </c>
      <c r="F402" s="130">
        <v>1612.82</v>
      </c>
      <c r="G402" s="154">
        <f t="shared" si="74"/>
        <v>322.56</v>
      </c>
      <c r="H402" s="321">
        <f t="shared" si="75"/>
        <v>1935.3799999999999</v>
      </c>
      <c r="I402" s="50"/>
      <c r="J402" s="100"/>
    </row>
    <row r="403" spans="2:13" s="51" customFormat="1" ht="94.5" x14ac:dyDescent="0.25">
      <c r="B403" s="195">
        <f t="shared" si="49"/>
        <v>87</v>
      </c>
      <c r="C403" s="388" t="s">
        <v>3718</v>
      </c>
      <c r="D403" s="176" t="s">
        <v>132</v>
      </c>
      <c r="E403" s="132" t="s">
        <v>7</v>
      </c>
      <c r="F403" s="130">
        <v>1627.16</v>
      </c>
      <c r="G403" s="154">
        <f t="shared" si="74"/>
        <v>325.43</v>
      </c>
      <c r="H403" s="321">
        <f t="shared" si="75"/>
        <v>1952.5900000000001</v>
      </c>
      <c r="I403" s="50"/>
      <c r="J403" s="100"/>
    </row>
    <row r="404" spans="2:13" s="51" customFormat="1" ht="110.25" x14ac:dyDescent="0.25">
      <c r="B404" s="195">
        <f t="shared" si="49"/>
        <v>88</v>
      </c>
      <c r="C404" s="388" t="s">
        <v>3719</v>
      </c>
      <c r="D404" s="176" t="s">
        <v>132</v>
      </c>
      <c r="E404" s="132" t="s">
        <v>7</v>
      </c>
      <c r="F404" s="130">
        <v>1620.6227323740902</v>
      </c>
      <c r="G404" s="154">
        <f t="shared" si="74"/>
        <v>324.12</v>
      </c>
      <c r="H404" s="321">
        <f t="shared" si="75"/>
        <v>1944.7427323740903</v>
      </c>
      <c r="I404" s="50"/>
      <c r="J404" s="100"/>
    </row>
    <row r="405" spans="2:13" s="51" customFormat="1" ht="94.5" x14ac:dyDescent="0.25">
      <c r="B405" s="195">
        <f t="shared" si="49"/>
        <v>89</v>
      </c>
      <c r="C405" s="388" t="s">
        <v>3720</v>
      </c>
      <c r="D405" s="176" t="s">
        <v>132</v>
      </c>
      <c r="E405" s="132" t="s">
        <v>7</v>
      </c>
      <c r="F405" s="130">
        <v>1650.6227323740904</v>
      </c>
      <c r="G405" s="154">
        <f t="shared" si="74"/>
        <v>330.12</v>
      </c>
      <c r="H405" s="321">
        <f t="shared" si="75"/>
        <v>1980.7427323740903</v>
      </c>
      <c r="I405" s="50"/>
      <c r="J405" s="100"/>
    </row>
    <row r="406" spans="2:13" x14ac:dyDescent="0.25">
      <c r="B406" s="195">
        <f t="shared" si="49"/>
        <v>90</v>
      </c>
      <c r="C406" s="322" t="s">
        <v>863</v>
      </c>
      <c r="D406" s="176" t="s">
        <v>132</v>
      </c>
      <c r="E406" s="176" t="s">
        <v>7</v>
      </c>
      <c r="F406" s="130">
        <v>1304.43</v>
      </c>
      <c r="G406" s="19">
        <f t="shared" si="60"/>
        <v>260.89</v>
      </c>
      <c r="H406" s="321">
        <f t="shared" si="67"/>
        <v>1565.3200000000002</v>
      </c>
      <c r="K406"/>
      <c r="L406"/>
      <c r="M406"/>
    </row>
    <row r="407" spans="2:13" x14ac:dyDescent="0.25">
      <c r="B407" s="195">
        <f t="shared" si="49"/>
        <v>91</v>
      </c>
      <c r="C407" s="198" t="s">
        <v>2796</v>
      </c>
      <c r="D407" s="199" t="s">
        <v>122</v>
      </c>
      <c r="E407" s="180" t="s">
        <v>7</v>
      </c>
      <c r="F407" s="154">
        <v>393.37</v>
      </c>
      <c r="G407" s="19">
        <f t="shared" si="60"/>
        <v>78.67</v>
      </c>
      <c r="H407" s="321">
        <f t="shared" si="67"/>
        <v>472.04</v>
      </c>
      <c r="K407"/>
      <c r="L407"/>
      <c r="M407"/>
    </row>
    <row r="408" spans="2:13" x14ac:dyDescent="0.25">
      <c r="B408" s="195">
        <f t="shared" ref="B408:B449" si="76">1+B407</f>
        <v>92</v>
      </c>
      <c r="C408" s="198" t="s">
        <v>865</v>
      </c>
      <c r="D408" s="199" t="s">
        <v>122</v>
      </c>
      <c r="E408" s="180" t="s">
        <v>7</v>
      </c>
      <c r="F408" s="154">
        <v>598.52</v>
      </c>
      <c r="G408" s="19">
        <f t="shared" si="60"/>
        <v>119.7</v>
      </c>
      <c r="H408" s="321">
        <f t="shared" si="67"/>
        <v>718.22</v>
      </c>
      <c r="K408"/>
      <c r="L408"/>
      <c r="M408"/>
    </row>
    <row r="409" spans="2:13" x14ac:dyDescent="0.25">
      <c r="B409" s="195">
        <f t="shared" si="76"/>
        <v>93</v>
      </c>
      <c r="C409" s="198" t="s">
        <v>867</v>
      </c>
      <c r="D409" s="199" t="s">
        <v>868</v>
      </c>
      <c r="E409" s="180" t="s">
        <v>7</v>
      </c>
      <c r="F409" s="154">
        <v>758.41</v>
      </c>
      <c r="G409" s="19">
        <f t="shared" si="60"/>
        <v>151.68</v>
      </c>
      <c r="H409" s="321">
        <f t="shared" si="67"/>
        <v>910.08999999999992</v>
      </c>
      <c r="K409"/>
      <c r="L409"/>
      <c r="M409"/>
    </row>
    <row r="410" spans="2:13" x14ac:dyDescent="0.25">
      <c r="B410" s="195">
        <f t="shared" si="76"/>
        <v>94</v>
      </c>
      <c r="C410" s="198" t="s">
        <v>869</v>
      </c>
      <c r="D410" s="199" t="s">
        <v>142</v>
      </c>
      <c r="E410" s="180" t="s">
        <v>7</v>
      </c>
      <c r="F410" s="154">
        <v>226.64</v>
      </c>
      <c r="G410" s="19">
        <f t="shared" si="60"/>
        <v>45.33</v>
      </c>
      <c r="H410" s="177">
        <f t="shared" si="61"/>
        <v>271.96999999999997</v>
      </c>
      <c r="K410"/>
      <c r="L410"/>
      <c r="M410"/>
    </row>
    <row r="411" spans="2:13" x14ac:dyDescent="0.25">
      <c r="B411" s="195">
        <f t="shared" si="76"/>
        <v>95</v>
      </c>
      <c r="C411" s="197" t="s">
        <v>870</v>
      </c>
      <c r="D411" s="132" t="s">
        <v>124</v>
      </c>
      <c r="E411" s="180" t="s">
        <v>7</v>
      </c>
      <c r="F411" s="154">
        <v>682.55</v>
      </c>
      <c r="G411" s="19">
        <f t="shared" si="60"/>
        <v>136.51</v>
      </c>
      <c r="H411" s="177">
        <f t="shared" si="61"/>
        <v>819.06</v>
      </c>
      <c r="I411"/>
      <c r="J411"/>
      <c r="K411"/>
      <c r="L411"/>
      <c r="M411"/>
    </row>
    <row r="412" spans="2:13" x14ac:dyDescent="0.25">
      <c r="B412" s="195">
        <f t="shared" si="76"/>
        <v>96</v>
      </c>
      <c r="C412" s="196" t="s">
        <v>871</v>
      </c>
      <c r="D412" s="180" t="s">
        <v>138</v>
      </c>
      <c r="E412" s="180" t="s">
        <v>7</v>
      </c>
      <c r="F412" s="154">
        <v>416.7</v>
      </c>
      <c r="G412" s="19">
        <f t="shared" si="60"/>
        <v>83.34</v>
      </c>
      <c r="H412" s="177">
        <f t="shared" si="61"/>
        <v>500.03999999999996</v>
      </c>
      <c r="I412"/>
      <c r="J412"/>
      <c r="K412"/>
      <c r="L412"/>
      <c r="M412"/>
    </row>
    <row r="413" spans="2:13" x14ac:dyDescent="0.25">
      <c r="B413" s="195">
        <f t="shared" si="76"/>
        <v>97</v>
      </c>
      <c r="C413" s="198" t="s">
        <v>872</v>
      </c>
      <c r="D413" s="180" t="s">
        <v>138</v>
      </c>
      <c r="E413" s="180" t="s">
        <v>7</v>
      </c>
      <c r="F413" s="154">
        <v>526.16</v>
      </c>
      <c r="G413" s="19">
        <f t="shared" si="60"/>
        <v>105.23</v>
      </c>
      <c r="H413" s="177">
        <f t="shared" si="61"/>
        <v>631.39</v>
      </c>
      <c r="I413"/>
      <c r="J413"/>
      <c r="K413"/>
      <c r="L413"/>
      <c r="M413"/>
    </row>
    <row r="414" spans="2:13" x14ac:dyDescent="0.25">
      <c r="B414" s="195">
        <f t="shared" si="76"/>
        <v>98</v>
      </c>
      <c r="C414" s="198" t="s">
        <v>873</v>
      </c>
      <c r="D414" s="199" t="s">
        <v>874</v>
      </c>
      <c r="E414" s="180" t="s">
        <v>7</v>
      </c>
      <c r="F414" s="154">
        <v>371.5</v>
      </c>
      <c r="G414" s="19">
        <f t="shared" si="60"/>
        <v>74.3</v>
      </c>
      <c r="H414" s="177">
        <f t="shared" si="61"/>
        <v>445.8</v>
      </c>
      <c r="I414"/>
      <c r="J414"/>
      <c r="K414"/>
      <c r="L414"/>
      <c r="M414"/>
    </row>
    <row r="415" spans="2:13" x14ac:dyDescent="0.25">
      <c r="B415" s="195">
        <f t="shared" si="76"/>
        <v>99</v>
      </c>
      <c r="C415" s="198" t="s">
        <v>875</v>
      </c>
      <c r="D415" s="199" t="s">
        <v>122</v>
      </c>
      <c r="E415" s="180" t="s">
        <v>7</v>
      </c>
      <c r="F415" s="154">
        <v>565.65</v>
      </c>
      <c r="G415" s="19">
        <f t="shared" si="60"/>
        <v>113.13</v>
      </c>
      <c r="H415" s="177">
        <f t="shared" si="61"/>
        <v>678.78</v>
      </c>
      <c r="I415"/>
      <c r="J415"/>
      <c r="K415"/>
      <c r="L415"/>
      <c r="M415"/>
    </row>
    <row r="416" spans="2:13" x14ac:dyDescent="0.25">
      <c r="B416" s="195">
        <f t="shared" si="76"/>
        <v>100</v>
      </c>
      <c r="C416" s="198" t="s">
        <v>876</v>
      </c>
      <c r="D416" s="199" t="s">
        <v>866</v>
      </c>
      <c r="E416" s="180" t="s">
        <v>7</v>
      </c>
      <c r="F416" s="154">
        <v>456.82</v>
      </c>
      <c r="G416" s="19">
        <f t="shared" si="60"/>
        <v>91.36</v>
      </c>
      <c r="H416" s="177">
        <f t="shared" si="61"/>
        <v>548.17999999999995</v>
      </c>
      <c r="I416"/>
      <c r="J416"/>
      <c r="K416"/>
      <c r="L416"/>
      <c r="M416"/>
    </row>
    <row r="417" spans="2:13" x14ac:dyDescent="0.25">
      <c r="B417" s="195">
        <f t="shared" si="76"/>
        <v>101</v>
      </c>
      <c r="C417" s="198" t="s">
        <v>877</v>
      </c>
      <c r="D417" s="199" t="s">
        <v>866</v>
      </c>
      <c r="E417" s="180" t="s">
        <v>7</v>
      </c>
      <c r="F417" s="154">
        <v>441.48</v>
      </c>
      <c r="G417" s="19">
        <f t="shared" si="60"/>
        <v>88.3</v>
      </c>
      <c r="H417" s="177">
        <f t="shared" si="61"/>
        <v>529.78</v>
      </c>
      <c r="I417"/>
      <c r="J417"/>
      <c r="K417"/>
      <c r="L417"/>
      <c r="M417"/>
    </row>
    <row r="418" spans="2:13" x14ac:dyDescent="0.25">
      <c r="B418" s="195">
        <f t="shared" si="76"/>
        <v>102</v>
      </c>
      <c r="C418" s="198" t="s">
        <v>878</v>
      </c>
      <c r="D418" s="199" t="s">
        <v>289</v>
      </c>
      <c r="E418" s="180" t="s">
        <v>7</v>
      </c>
      <c r="F418" s="153">
        <v>901.06</v>
      </c>
      <c r="G418" s="19">
        <f t="shared" si="60"/>
        <v>180.21</v>
      </c>
      <c r="H418" s="177">
        <f t="shared" si="61"/>
        <v>1081.27</v>
      </c>
      <c r="I418"/>
      <c r="J418"/>
      <c r="K418"/>
      <c r="L418"/>
      <c r="M418"/>
    </row>
    <row r="419" spans="2:13" x14ac:dyDescent="0.25">
      <c r="B419" s="195">
        <f t="shared" si="76"/>
        <v>103</v>
      </c>
      <c r="C419" s="198" t="s">
        <v>879</v>
      </c>
      <c r="D419" s="199" t="s">
        <v>283</v>
      </c>
      <c r="E419" s="180" t="s">
        <v>7</v>
      </c>
      <c r="F419" s="153">
        <v>287.52999999999997</v>
      </c>
      <c r="G419" s="19">
        <f t="shared" si="60"/>
        <v>57.51</v>
      </c>
      <c r="H419" s="177">
        <f t="shared" si="61"/>
        <v>345.03999999999996</v>
      </c>
      <c r="I419"/>
      <c r="J419"/>
      <c r="K419"/>
      <c r="L419"/>
      <c r="M419"/>
    </row>
    <row r="420" spans="2:13" x14ac:dyDescent="0.25">
      <c r="B420" s="195">
        <f t="shared" si="76"/>
        <v>104</v>
      </c>
      <c r="C420" s="198" t="s">
        <v>880</v>
      </c>
      <c r="D420" s="199" t="s">
        <v>138</v>
      </c>
      <c r="E420" s="180" t="s">
        <v>7</v>
      </c>
      <c r="F420" s="153">
        <v>382.63</v>
      </c>
      <c r="G420" s="19">
        <f t="shared" si="60"/>
        <v>76.53</v>
      </c>
      <c r="H420" s="177">
        <f t="shared" si="61"/>
        <v>459.15999999999997</v>
      </c>
      <c r="I420"/>
      <c r="J420"/>
      <c r="K420"/>
      <c r="L420"/>
      <c r="M420"/>
    </row>
    <row r="421" spans="2:13" x14ac:dyDescent="0.25">
      <c r="B421" s="195">
        <f t="shared" si="76"/>
        <v>105</v>
      </c>
      <c r="C421" s="198" t="s">
        <v>881</v>
      </c>
      <c r="D421" s="199" t="s">
        <v>139</v>
      </c>
      <c r="E421" s="180" t="s">
        <v>7</v>
      </c>
      <c r="F421" s="153">
        <v>235.89</v>
      </c>
      <c r="G421" s="19">
        <f t="shared" si="60"/>
        <v>47.18</v>
      </c>
      <c r="H421" s="177">
        <f t="shared" si="61"/>
        <v>283.07</v>
      </c>
      <c r="I421"/>
      <c r="J421"/>
      <c r="K421"/>
      <c r="L421"/>
      <c r="M421"/>
    </row>
    <row r="422" spans="2:13" x14ac:dyDescent="0.25">
      <c r="B422" s="195">
        <f t="shared" si="76"/>
        <v>106</v>
      </c>
      <c r="C422" s="198" t="s">
        <v>882</v>
      </c>
      <c r="D422" s="199" t="s">
        <v>289</v>
      </c>
      <c r="E422" s="180" t="s">
        <v>7</v>
      </c>
      <c r="F422" s="153">
        <v>659.12</v>
      </c>
      <c r="G422" s="19">
        <f t="shared" si="60"/>
        <v>131.82</v>
      </c>
      <c r="H422" s="177">
        <f t="shared" si="61"/>
        <v>790.94</v>
      </c>
      <c r="I422"/>
      <c r="J422"/>
      <c r="K422"/>
      <c r="L422"/>
      <c r="M422"/>
    </row>
    <row r="423" spans="2:13" x14ac:dyDescent="0.25">
      <c r="B423" s="195">
        <f t="shared" si="76"/>
        <v>107</v>
      </c>
      <c r="C423" s="198" t="s">
        <v>883</v>
      </c>
      <c r="D423" s="199" t="s">
        <v>884</v>
      </c>
      <c r="E423" s="180" t="s">
        <v>7</v>
      </c>
      <c r="F423" s="153">
        <v>471.93</v>
      </c>
      <c r="G423" s="19">
        <f t="shared" si="60"/>
        <v>94.39</v>
      </c>
      <c r="H423" s="177">
        <f t="shared" si="61"/>
        <v>566.32000000000005</v>
      </c>
      <c r="I423"/>
      <c r="J423"/>
      <c r="K423"/>
      <c r="L423"/>
      <c r="M423"/>
    </row>
    <row r="424" spans="2:13" x14ac:dyDescent="0.25">
      <c r="B424" s="195">
        <f t="shared" si="76"/>
        <v>108</v>
      </c>
      <c r="C424" s="198" t="s">
        <v>885</v>
      </c>
      <c r="D424" s="199" t="s">
        <v>868</v>
      </c>
      <c r="E424" s="180" t="s">
        <v>7</v>
      </c>
      <c r="F424" s="153">
        <v>830.52</v>
      </c>
      <c r="G424" s="19">
        <f t="shared" si="60"/>
        <v>166.1</v>
      </c>
      <c r="H424" s="177">
        <f t="shared" si="61"/>
        <v>996.62</v>
      </c>
      <c r="I424"/>
      <c r="J424"/>
      <c r="K424"/>
      <c r="L424"/>
      <c r="M424"/>
    </row>
    <row r="425" spans="2:13" x14ac:dyDescent="0.25">
      <c r="B425" s="195">
        <f t="shared" si="76"/>
        <v>109</v>
      </c>
      <c r="C425" s="198" t="s">
        <v>886</v>
      </c>
      <c r="D425" s="199" t="s">
        <v>140</v>
      </c>
      <c r="E425" s="180" t="s">
        <v>7</v>
      </c>
      <c r="F425" s="153">
        <v>433.61</v>
      </c>
      <c r="G425" s="19">
        <f t="shared" si="60"/>
        <v>86.72</v>
      </c>
      <c r="H425" s="177">
        <f t="shared" si="61"/>
        <v>520.33000000000004</v>
      </c>
      <c r="I425"/>
      <c r="J425"/>
      <c r="K425"/>
      <c r="L425"/>
      <c r="M425"/>
    </row>
    <row r="426" spans="2:13" x14ac:dyDescent="0.25">
      <c r="B426" s="195">
        <f t="shared" si="76"/>
        <v>110</v>
      </c>
      <c r="C426" s="198" t="s">
        <v>887</v>
      </c>
      <c r="D426" s="199" t="s">
        <v>122</v>
      </c>
      <c r="E426" s="180" t="s">
        <v>7</v>
      </c>
      <c r="F426" s="153">
        <v>259.42</v>
      </c>
      <c r="G426" s="19">
        <f t="shared" si="60"/>
        <v>51.88</v>
      </c>
      <c r="H426" s="177">
        <f t="shared" si="61"/>
        <v>311.3</v>
      </c>
      <c r="I426"/>
      <c r="J426"/>
      <c r="K426"/>
      <c r="L426"/>
      <c r="M426"/>
    </row>
    <row r="427" spans="2:13" x14ac:dyDescent="0.25">
      <c r="B427" s="195">
        <f t="shared" si="76"/>
        <v>111</v>
      </c>
      <c r="C427" s="198" t="s">
        <v>888</v>
      </c>
      <c r="D427" s="199" t="s">
        <v>122</v>
      </c>
      <c r="E427" s="180" t="s">
        <v>7</v>
      </c>
      <c r="F427" s="153">
        <v>381.92</v>
      </c>
      <c r="G427" s="19">
        <f t="shared" si="60"/>
        <v>76.38</v>
      </c>
      <c r="H427" s="177">
        <f t="shared" si="61"/>
        <v>458.3</v>
      </c>
      <c r="I427"/>
      <c r="J427"/>
      <c r="K427"/>
      <c r="L427"/>
      <c r="M427"/>
    </row>
    <row r="428" spans="2:13" x14ac:dyDescent="0.25">
      <c r="B428" s="195">
        <f t="shared" si="76"/>
        <v>112</v>
      </c>
      <c r="C428" s="198" t="s">
        <v>889</v>
      </c>
      <c r="D428" s="199" t="s">
        <v>141</v>
      </c>
      <c r="E428" s="180" t="s">
        <v>7</v>
      </c>
      <c r="F428" s="153">
        <v>222.56</v>
      </c>
      <c r="G428" s="19">
        <f t="shared" si="60"/>
        <v>44.51</v>
      </c>
      <c r="H428" s="177">
        <f t="shared" si="61"/>
        <v>267.07</v>
      </c>
      <c r="I428"/>
      <c r="J428"/>
      <c r="K428"/>
      <c r="L428"/>
      <c r="M428"/>
    </row>
    <row r="429" spans="2:13" x14ac:dyDescent="0.25">
      <c r="B429" s="195">
        <f t="shared" si="76"/>
        <v>113</v>
      </c>
      <c r="C429" s="198" t="s">
        <v>890</v>
      </c>
      <c r="D429" s="199" t="s">
        <v>142</v>
      </c>
      <c r="E429" s="180" t="s">
        <v>7</v>
      </c>
      <c r="F429" s="153">
        <v>124.31</v>
      </c>
      <c r="G429" s="19">
        <f t="shared" si="60"/>
        <v>24.86</v>
      </c>
      <c r="H429" s="177">
        <f t="shared" si="61"/>
        <v>149.17000000000002</v>
      </c>
      <c r="I429"/>
      <c r="J429"/>
      <c r="K429"/>
      <c r="L429"/>
      <c r="M429"/>
    </row>
    <row r="430" spans="2:13" x14ac:dyDescent="0.25">
      <c r="B430" s="195">
        <f t="shared" si="76"/>
        <v>114</v>
      </c>
      <c r="C430" s="198" t="s">
        <v>891</v>
      </c>
      <c r="D430" s="199" t="s">
        <v>138</v>
      </c>
      <c r="E430" s="180" t="s">
        <v>7</v>
      </c>
      <c r="F430" s="153">
        <v>467.79</v>
      </c>
      <c r="G430" s="19">
        <f t="shared" si="60"/>
        <v>93.56</v>
      </c>
      <c r="H430" s="177">
        <f t="shared" si="61"/>
        <v>561.35</v>
      </c>
      <c r="I430"/>
      <c r="J430"/>
      <c r="K430"/>
      <c r="L430"/>
      <c r="M430"/>
    </row>
    <row r="431" spans="2:13" x14ac:dyDescent="0.25">
      <c r="B431" s="195">
        <f t="shared" si="76"/>
        <v>115</v>
      </c>
      <c r="C431" s="198" t="s">
        <v>892</v>
      </c>
      <c r="D431" s="199" t="s">
        <v>143</v>
      </c>
      <c r="E431" s="180" t="s">
        <v>7</v>
      </c>
      <c r="F431" s="153">
        <v>389.07</v>
      </c>
      <c r="G431" s="19">
        <f t="shared" si="60"/>
        <v>77.81</v>
      </c>
      <c r="H431" s="177">
        <f t="shared" si="61"/>
        <v>466.88</v>
      </c>
      <c r="I431"/>
      <c r="J431"/>
      <c r="K431"/>
      <c r="L431"/>
      <c r="M431"/>
    </row>
    <row r="432" spans="2:13" x14ac:dyDescent="0.25">
      <c r="B432" s="195">
        <f t="shared" si="76"/>
        <v>116</v>
      </c>
      <c r="C432" s="198" t="s">
        <v>893</v>
      </c>
      <c r="D432" s="199" t="s">
        <v>144</v>
      </c>
      <c r="E432" s="180" t="s">
        <v>7</v>
      </c>
      <c r="F432" s="153">
        <v>394.55</v>
      </c>
      <c r="G432" s="19">
        <f t="shared" si="60"/>
        <v>78.91</v>
      </c>
      <c r="H432" s="177">
        <f t="shared" si="61"/>
        <v>473.46000000000004</v>
      </c>
      <c r="I432"/>
      <c r="J432"/>
      <c r="K432"/>
      <c r="L432"/>
      <c r="M432"/>
    </row>
    <row r="433" spans="2:13" ht="31.5" x14ac:dyDescent="0.25">
      <c r="B433" s="195">
        <f t="shared" si="76"/>
        <v>117</v>
      </c>
      <c r="C433" s="200" t="s">
        <v>894</v>
      </c>
      <c r="D433" s="23" t="s">
        <v>122</v>
      </c>
      <c r="E433" s="180" t="s">
        <v>7</v>
      </c>
      <c r="F433" s="153">
        <v>514.02</v>
      </c>
      <c r="G433" s="19">
        <f t="shared" si="60"/>
        <v>102.8</v>
      </c>
      <c r="H433" s="177">
        <f t="shared" si="61"/>
        <v>616.81999999999994</v>
      </c>
      <c r="I433"/>
      <c r="J433"/>
      <c r="K433"/>
      <c r="L433"/>
      <c r="M433"/>
    </row>
    <row r="434" spans="2:13" x14ac:dyDescent="0.25">
      <c r="B434" s="195">
        <f t="shared" si="76"/>
        <v>118</v>
      </c>
      <c r="C434" s="200" t="s">
        <v>895</v>
      </c>
      <c r="D434" s="23" t="s">
        <v>122</v>
      </c>
      <c r="E434" s="180" t="s">
        <v>7</v>
      </c>
      <c r="F434" s="153">
        <v>556.21</v>
      </c>
      <c r="G434" s="19">
        <f t="shared" si="60"/>
        <v>111.24</v>
      </c>
      <c r="H434" s="177">
        <f t="shared" si="61"/>
        <v>667.45</v>
      </c>
      <c r="I434"/>
      <c r="J434"/>
      <c r="K434"/>
      <c r="L434"/>
      <c r="M434"/>
    </row>
    <row r="435" spans="2:13" ht="31.5" x14ac:dyDescent="0.25">
      <c r="B435" s="195">
        <f t="shared" si="76"/>
        <v>119</v>
      </c>
      <c r="C435" s="200" t="s">
        <v>896</v>
      </c>
      <c r="D435" s="23" t="s">
        <v>122</v>
      </c>
      <c r="E435" s="180" t="s">
        <v>7</v>
      </c>
      <c r="F435" s="153">
        <v>556.92999999999995</v>
      </c>
      <c r="G435" s="19">
        <f t="shared" si="60"/>
        <v>111.39</v>
      </c>
      <c r="H435" s="177">
        <f t="shared" si="61"/>
        <v>668.31999999999994</v>
      </c>
      <c r="I435"/>
      <c r="J435"/>
      <c r="K435"/>
      <c r="L435"/>
      <c r="M435"/>
    </row>
    <row r="436" spans="2:13" x14ac:dyDescent="0.25">
      <c r="B436" s="195">
        <f t="shared" si="76"/>
        <v>120</v>
      </c>
      <c r="C436" s="198" t="s">
        <v>897</v>
      </c>
      <c r="D436" s="199" t="s">
        <v>138</v>
      </c>
      <c r="E436" s="201" t="s">
        <v>7</v>
      </c>
      <c r="F436" s="155">
        <v>411.65</v>
      </c>
      <c r="G436" s="19">
        <f t="shared" si="60"/>
        <v>82.33</v>
      </c>
      <c r="H436" s="177">
        <f t="shared" si="61"/>
        <v>493.97999999999996</v>
      </c>
      <c r="I436"/>
      <c r="J436"/>
      <c r="K436"/>
      <c r="L436"/>
      <c r="M436"/>
    </row>
    <row r="437" spans="2:13" x14ac:dyDescent="0.25">
      <c r="B437" s="195">
        <f t="shared" si="76"/>
        <v>121</v>
      </c>
      <c r="C437" s="198" t="s">
        <v>1048</v>
      </c>
      <c r="D437" s="199" t="s">
        <v>122</v>
      </c>
      <c r="E437" s="180" t="s">
        <v>7</v>
      </c>
      <c r="F437" s="19">
        <v>1401.06</v>
      </c>
      <c r="G437" s="19">
        <f t="shared" ref="G437" si="77">ROUND(F437*0.2,2)</f>
        <v>280.20999999999998</v>
      </c>
      <c r="H437" s="177">
        <f t="shared" ref="H437" si="78">F437+G437</f>
        <v>1681.27</v>
      </c>
      <c r="I437"/>
      <c r="J437"/>
      <c r="K437"/>
      <c r="L437"/>
      <c r="M437"/>
    </row>
    <row r="438" spans="2:13" x14ac:dyDescent="0.25">
      <c r="B438" s="195">
        <f t="shared" si="76"/>
        <v>122</v>
      </c>
      <c r="C438" s="198" t="s">
        <v>898</v>
      </c>
      <c r="D438" s="199" t="s">
        <v>118</v>
      </c>
      <c r="E438" s="180" t="s">
        <v>7</v>
      </c>
      <c r="F438" s="153">
        <v>3530.68</v>
      </c>
      <c r="G438" s="19">
        <f t="shared" ref="G438:G449" si="79">ROUND(F438*0.2,2)</f>
        <v>706.14</v>
      </c>
      <c r="H438" s="177">
        <f t="shared" ref="H438:H449" si="80">F438+G438</f>
        <v>4236.82</v>
      </c>
      <c r="I438"/>
      <c r="J438"/>
      <c r="K438"/>
      <c r="L438"/>
      <c r="M438"/>
    </row>
    <row r="439" spans="2:13" x14ac:dyDescent="0.25">
      <c r="B439" s="195">
        <f t="shared" si="76"/>
        <v>123</v>
      </c>
      <c r="C439" s="198" t="s">
        <v>899</v>
      </c>
      <c r="D439" s="199" t="s">
        <v>884</v>
      </c>
      <c r="E439" s="180" t="s">
        <v>7</v>
      </c>
      <c r="F439" s="153">
        <v>479.13</v>
      </c>
      <c r="G439" s="19">
        <f t="shared" si="79"/>
        <v>95.83</v>
      </c>
      <c r="H439" s="177">
        <f t="shared" si="80"/>
        <v>574.96</v>
      </c>
      <c r="I439"/>
      <c r="J439"/>
      <c r="K439"/>
      <c r="L439"/>
      <c r="M439"/>
    </row>
    <row r="440" spans="2:13" x14ac:dyDescent="0.25">
      <c r="B440" s="195">
        <f t="shared" si="76"/>
        <v>124</v>
      </c>
      <c r="C440" s="198" t="s">
        <v>900</v>
      </c>
      <c r="D440" s="199" t="s">
        <v>122</v>
      </c>
      <c r="E440" s="180" t="s">
        <v>7</v>
      </c>
      <c r="F440" s="153">
        <v>562.65</v>
      </c>
      <c r="G440" s="19">
        <f t="shared" si="79"/>
        <v>112.53</v>
      </c>
      <c r="H440" s="177">
        <f t="shared" si="80"/>
        <v>675.18</v>
      </c>
      <c r="I440"/>
      <c r="J440"/>
      <c r="K440"/>
      <c r="L440"/>
      <c r="M440"/>
    </row>
    <row r="441" spans="2:13" x14ac:dyDescent="0.25">
      <c r="B441" s="195">
        <f t="shared" si="76"/>
        <v>125</v>
      </c>
      <c r="C441" s="198" t="s">
        <v>901</v>
      </c>
      <c r="D441" s="199" t="s">
        <v>884</v>
      </c>
      <c r="E441" s="180" t="s">
        <v>7</v>
      </c>
      <c r="F441" s="153">
        <v>494.77</v>
      </c>
      <c r="G441" s="19">
        <f t="shared" si="79"/>
        <v>98.95</v>
      </c>
      <c r="H441" s="177">
        <f t="shared" si="80"/>
        <v>593.72</v>
      </c>
      <c r="I441"/>
      <c r="J441"/>
      <c r="K441"/>
      <c r="L441"/>
      <c r="M441"/>
    </row>
    <row r="442" spans="2:13" x14ac:dyDescent="0.25">
      <c r="B442" s="195">
        <f t="shared" si="76"/>
        <v>126</v>
      </c>
      <c r="C442" s="198" t="s">
        <v>902</v>
      </c>
      <c r="D442" s="199" t="s">
        <v>884</v>
      </c>
      <c r="E442" s="180" t="s">
        <v>7</v>
      </c>
      <c r="F442" s="153">
        <v>1523.69</v>
      </c>
      <c r="G442" s="19">
        <f t="shared" si="79"/>
        <v>304.74</v>
      </c>
      <c r="H442" s="177">
        <f t="shared" si="80"/>
        <v>1828.43</v>
      </c>
      <c r="I442"/>
      <c r="J442"/>
      <c r="K442"/>
      <c r="L442"/>
      <c r="M442"/>
    </row>
    <row r="443" spans="2:13" x14ac:dyDescent="0.25">
      <c r="B443" s="195">
        <f t="shared" si="76"/>
        <v>127</v>
      </c>
      <c r="C443" s="198" t="s">
        <v>903</v>
      </c>
      <c r="D443" s="199" t="s">
        <v>884</v>
      </c>
      <c r="E443" s="180" t="s">
        <v>7</v>
      </c>
      <c r="F443" s="153">
        <v>1021.93</v>
      </c>
      <c r="G443" s="19">
        <f t="shared" si="79"/>
        <v>204.39</v>
      </c>
      <c r="H443" s="177">
        <f t="shared" si="80"/>
        <v>1226.32</v>
      </c>
      <c r="I443"/>
      <c r="J443"/>
      <c r="K443"/>
      <c r="L443"/>
      <c r="M443"/>
    </row>
    <row r="444" spans="2:13" x14ac:dyDescent="0.25">
      <c r="B444" s="195">
        <f t="shared" si="76"/>
        <v>128</v>
      </c>
      <c r="C444" s="198" t="s">
        <v>904</v>
      </c>
      <c r="D444" s="199" t="s">
        <v>124</v>
      </c>
      <c r="E444" s="180" t="s">
        <v>7</v>
      </c>
      <c r="F444" s="153">
        <v>732.26</v>
      </c>
      <c r="G444" s="19">
        <f t="shared" si="79"/>
        <v>146.44999999999999</v>
      </c>
      <c r="H444" s="177">
        <f t="shared" si="80"/>
        <v>878.71</v>
      </c>
      <c r="I444"/>
      <c r="J444"/>
      <c r="K444"/>
      <c r="L444"/>
      <c r="M444"/>
    </row>
    <row r="445" spans="2:13" x14ac:dyDescent="0.25">
      <c r="B445" s="195">
        <f t="shared" si="76"/>
        <v>129</v>
      </c>
      <c r="C445" s="198" t="s">
        <v>905</v>
      </c>
      <c r="D445" s="199" t="s">
        <v>124</v>
      </c>
      <c r="E445" s="180" t="s">
        <v>7</v>
      </c>
      <c r="F445" s="153">
        <v>436.39</v>
      </c>
      <c r="G445" s="19">
        <f t="shared" si="79"/>
        <v>87.28</v>
      </c>
      <c r="H445" s="177">
        <f t="shared" si="80"/>
        <v>523.66999999999996</v>
      </c>
      <c r="I445"/>
      <c r="J445"/>
      <c r="K445"/>
      <c r="L445"/>
      <c r="M445"/>
    </row>
    <row r="446" spans="2:13" x14ac:dyDescent="0.25">
      <c r="B446" s="195">
        <f t="shared" si="76"/>
        <v>130</v>
      </c>
      <c r="C446" s="198" t="s">
        <v>906</v>
      </c>
      <c r="D446" s="199" t="s">
        <v>884</v>
      </c>
      <c r="E446" s="180" t="s">
        <v>7</v>
      </c>
      <c r="F446" s="153">
        <v>420.79</v>
      </c>
      <c r="G446" s="19">
        <f t="shared" si="79"/>
        <v>84.16</v>
      </c>
      <c r="H446" s="177">
        <f t="shared" si="80"/>
        <v>504.95000000000005</v>
      </c>
      <c r="I446"/>
      <c r="J446"/>
      <c r="K446"/>
      <c r="L446"/>
      <c r="M446"/>
    </row>
    <row r="447" spans="2:13" x14ac:dyDescent="0.25">
      <c r="B447" s="195">
        <f t="shared" si="76"/>
        <v>131</v>
      </c>
      <c r="C447" s="198" t="s">
        <v>907</v>
      </c>
      <c r="D447" s="199" t="s">
        <v>908</v>
      </c>
      <c r="E447" s="180" t="s">
        <v>7</v>
      </c>
      <c r="F447" s="153">
        <v>775.2</v>
      </c>
      <c r="G447" s="19">
        <f t="shared" si="79"/>
        <v>155.04</v>
      </c>
      <c r="H447" s="177">
        <f t="shared" si="80"/>
        <v>930.24</v>
      </c>
      <c r="I447"/>
      <c r="J447"/>
      <c r="K447"/>
      <c r="L447"/>
      <c r="M447"/>
    </row>
    <row r="448" spans="2:13" x14ac:dyDescent="0.25">
      <c r="B448" s="195">
        <f t="shared" si="76"/>
        <v>132</v>
      </c>
      <c r="C448" s="198" t="s">
        <v>774</v>
      </c>
      <c r="D448" s="199" t="s">
        <v>908</v>
      </c>
      <c r="E448" s="180" t="s">
        <v>7</v>
      </c>
      <c r="F448" s="153">
        <v>956.22</v>
      </c>
      <c r="G448" s="19">
        <f t="shared" si="79"/>
        <v>191.24</v>
      </c>
      <c r="H448" s="177">
        <f t="shared" si="80"/>
        <v>1147.46</v>
      </c>
      <c r="I448"/>
      <c r="J448"/>
      <c r="K448"/>
      <c r="L448"/>
      <c r="M448"/>
    </row>
    <row r="449" spans="2:13" ht="16.5" thickBot="1" x14ac:dyDescent="0.3">
      <c r="B449" s="195">
        <f t="shared" si="76"/>
        <v>133</v>
      </c>
      <c r="C449" s="198" t="s">
        <v>775</v>
      </c>
      <c r="D449" s="199" t="s">
        <v>908</v>
      </c>
      <c r="E449" s="202" t="s">
        <v>7</v>
      </c>
      <c r="F449" s="160">
        <v>1081.6099999999999</v>
      </c>
      <c r="G449" s="19">
        <f t="shared" si="79"/>
        <v>216.32</v>
      </c>
      <c r="H449" s="177">
        <f t="shared" si="80"/>
        <v>1297.9299999999998</v>
      </c>
      <c r="I449"/>
      <c r="J449"/>
      <c r="K449"/>
      <c r="L449"/>
      <c r="M449"/>
    </row>
    <row r="450" spans="2:13" ht="22.5" customHeight="1" thickBot="1" x14ac:dyDescent="0.3">
      <c r="B450" s="515" t="s">
        <v>173</v>
      </c>
      <c r="C450" s="516"/>
      <c r="D450" s="516"/>
      <c r="E450" s="516"/>
      <c r="F450" s="516"/>
      <c r="G450" s="516"/>
      <c r="H450" s="517"/>
      <c r="I450"/>
      <c r="J450"/>
      <c r="K450"/>
      <c r="L450"/>
      <c r="M450"/>
    </row>
    <row r="451" spans="2:13" ht="48" thickBot="1" x14ac:dyDescent="0.3">
      <c r="B451" s="203" t="s">
        <v>0</v>
      </c>
      <c r="C451" s="204" t="s">
        <v>1</v>
      </c>
      <c r="D451" s="8" t="s">
        <v>32</v>
      </c>
      <c r="E451" s="7" t="s">
        <v>2</v>
      </c>
      <c r="F451" s="7" t="s">
        <v>3</v>
      </c>
      <c r="G451" s="204" t="s">
        <v>4</v>
      </c>
      <c r="H451" s="205" t="s">
        <v>5</v>
      </c>
      <c r="I451"/>
      <c r="J451"/>
      <c r="K451"/>
      <c r="L451"/>
      <c r="M451"/>
    </row>
    <row r="452" spans="2:13" ht="114.75" customHeight="1" x14ac:dyDescent="0.25">
      <c r="B452" s="206">
        <v>1</v>
      </c>
      <c r="C452" s="207" t="s">
        <v>145</v>
      </c>
      <c r="D452" s="208" t="s">
        <v>146</v>
      </c>
      <c r="E452" s="209" t="s">
        <v>7</v>
      </c>
      <c r="F452" s="210">
        <v>1566.03</v>
      </c>
      <c r="G452" s="210">
        <f t="shared" ref="G452:G470" si="81">ROUND(F452*0.2,2)</f>
        <v>313.20999999999998</v>
      </c>
      <c r="H452" s="211">
        <f t="shared" ref="H452:H470" si="82">F452+G452</f>
        <v>1879.24</v>
      </c>
      <c r="I452"/>
      <c r="J452"/>
      <c r="K452"/>
      <c r="L452"/>
      <c r="M452"/>
    </row>
    <row r="453" spans="2:13" x14ac:dyDescent="0.25">
      <c r="B453" s="195">
        <f>1+B452</f>
        <v>2</v>
      </c>
      <c r="C453" s="194" t="s">
        <v>147</v>
      </c>
      <c r="D453" s="212" t="s">
        <v>148</v>
      </c>
      <c r="E453" s="180" t="s">
        <v>7</v>
      </c>
      <c r="F453" s="153">
        <v>538.61</v>
      </c>
      <c r="G453" s="153">
        <f t="shared" si="81"/>
        <v>107.72</v>
      </c>
      <c r="H453" s="177">
        <f t="shared" si="82"/>
        <v>646.33000000000004</v>
      </c>
      <c r="I453"/>
      <c r="J453"/>
      <c r="K453"/>
      <c r="L453"/>
      <c r="M453"/>
    </row>
    <row r="454" spans="2:13" x14ac:dyDescent="0.25">
      <c r="B454" s="195">
        <f t="shared" ref="B454:B476" si="83">1+B453</f>
        <v>3</v>
      </c>
      <c r="C454" s="194" t="s">
        <v>149</v>
      </c>
      <c r="D454" s="212" t="s">
        <v>148</v>
      </c>
      <c r="E454" s="180" t="s">
        <v>7</v>
      </c>
      <c r="F454" s="153">
        <v>639.91</v>
      </c>
      <c r="G454" s="153">
        <f t="shared" si="81"/>
        <v>127.98</v>
      </c>
      <c r="H454" s="177">
        <f t="shared" si="82"/>
        <v>767.89</v>
      </c>
      <c r="I454"/>
      <c r="J454"/>
      <c r="K454"/>
      <c r="L454"/>
      <c r="M454"/>
    </row>
    <row r="455" spans="2:13" ht="16.5" customHeight="1" x14ac:dyDescent="0.25">
      <c r="B455" s="195">
        <f t="shared" si="83"/>
        <v>4</v>
      </c>
      <c r="C455" s="194" t="s">
        <v>150</v>
      </c>
      <c r="D455" s="212" t="s">
        <v>151</v>
      </c>
      <c r="E455" s="180" t="s">
        <v>7</v>
      </c>
      <c r="F455" s="153">
        <v>695.26</v>
      </c>
      <c r="G455" s="153">
        <f t="shared" si="81"/>
        <v>139.05000000000001</v>
      </c>
      <c r="H455" s="177">
        <f t="shared" si="82"/>
        <v>834.31</v>
      </c>
      <c r="I455"/>
      <c r="J455"/>
      <c r="K455"/>
      <c r="L455"/>
      <c r="M455"/>
    </row>
    <row r="456" spans="2:13" ht="47.25" x14ac:dyDescent="0.25">
      <c r="B456" s="195">
        <f t="shared" si="83"/>
        <v>5</v>
      </c>
      <c r="C456" s="194" t="s">
        <v>152</v>
      </c>
      <c r="D456" s="212" t="s">
        <v>153</v>
      </c>
      <c r="E456" s="180" t="s">
        <v>7</v>
      </c>
      <c r="F456" s="153">
        <v>801.58</v>
      </c>
      <c r="G456" s="153">
        <f t="shared" si="81"/>
        <v>160.32</v>
      </c>
      <c r="H456" s="177">
        <f t="shared" si="82"/>
        <v>961.90000000000009</v>
      </c>
      <c r="I456"/>
      <c r="J456"/>
      <c r="K456"/>
      <c r="L456"/>
      <c r="M456"/>
    </row>
    <row r="457" spans="2:13" x14ac:dyDescent="0.25">
      <c r="B457" s="195">
        <f t="shared" si="83"/>
        <v>6</v>
      </c>
      <c r="C457" s="194" t="s">
        <v>154</v>
      </c>
      <c r="D457" s="212" t="s">
        <v>148</v>
      </c>
      <c r="E457" s="180" t="s">
        <v>7</v>
      </c>
      <c r="F457" s="153">
        <v>709.98</v>
      </c>
      <c r="G457" s="153">
        <f t="shared" si="81"/>
        <v>142</v>
      </c>
      <c r="H457" s="177">
        <f t="shared" si="82"/>
        <v>851.98</v>
      </c>
      <c r="I457"/>
      <c r="J457"/>
      <c r="K457"/>
      <c r="L457"/>
      <c r="M457"/>
    </row>
    <row r="458" spans="2:13" x14ac:dyDescent="0.25">
      <c r="B458" s="195">
        <f t="shared" si="83"/>
        <v>7</v>
      </c>
      <c r="C458" s="194" t="s">
        <v>155</v>
      </c>
      <c r="D458" s="212" t="s">
        <v>148</v>
      </c>
      <c r="E458" s="180" t="s">
        <v>7</v>
      </c>
      <c r="F458" s="153">
        <v>554.89</v>
      </c>
      <c r="G458" s="153">
        <f t="shared" si="81"/>
        <v>110.98</v>
      </c>
      <c r="H458" s="177">
        <f t="shared" si="82"/>
        <v>665.87</v>
      </c>
      <c r="I458"/>
      <c r="J458"/>
      <c r="K458"/>
      <c r="L458"/>
      <c r="M458"/>
    </row>
    <row r="459" spans="2:13" x14ac:dyDescent="0.25">
      <c r="B459" s="195">
        <f t="shared" si="83"/>
        <v>8</v>
      </c>
      <c r="C459" s="194" t="s">
        <v>156</v>
      </c>
      <c r="D459" s="212" t="s">
        <v>148</v>
      </c>
      <c r="E459" s="180" t="s">
        <v>7</v>
      </c>
      <c r="F459" s="153">
        <v>539.54999999999995</v>
      </c>
      <c r="G459" s="153">
        <f t="shared" si="81"/>
        <v>107.91</v>
      </c>
      <c r="H459" s="177">
        <f t="shared" si="82"/>
        <v>647.45999999999992</v>
      </c>
      <c r="I459"/>
      <c r="J459"/>
      <c r="K459"/>
      <c r="L459"/>
      <c r="M459"/>
    </row>
    <row r="460" spans="2:13" ht="31.5" x14ac:dyDescent="0.25">
      <c r="B460" s="195">
        <f t="shared" si="83"/>
        <v>9</v>
      </c>
      <c r="C460" s="194" t="s">
        <v>158</v>
      </c>
      <c r="D460" s="212" t="s">
        <v>159</v>
      </c>
      <c r="E460" s="180" t="s">
        <v>7</v>
      </c>
      <c r="F460" s="153">
        <v>1186.6199999999999</v>
      </c>
      <c r="G460" s="153">
        <f t="shared" si="81"/>
        <v>237.32</v>
      </c>
      <c r="H460" s="177">
        <f t="shared" si="82"/>
        <v>1423.9399999999998</v>
      </c>
      <c r="I460"/>
      <c r="J460"/>
      <c r="K460"/>
      <c r="L460"/>
      <c r="M460"/>
    </row>
    <row r="461" spans="2:13" x14ac:dyDescent="0.25">
      <c r="B461" s="195">
        <f t="shared" si="83"/>
        <v>10</v>
      </c>
      <c r="C461" s="194" t="s">
        <v>161</v>
      </c>
      <c r="D461" s="212" t="s">
        <v>148</v>
      </c>
      <c r="E461" s="180" t="s">
        <v>7</v>
      </c>
      <c r="F461" s="153">
        <v>782.56</v>
      </c>
      <c r="G461" s="153">
        <f t="shared" si="81"/>
        <v>156.51</v>
      </c>
      <c r="H461" s="177">
        <f t="shared" si="82"/>
        <v>939.06999999999994</v>
      </c>
      <c r="I461"/>
      <c r="J461"/>
      <c r="K461"/>
      <c r="L461"/>
      <c r="M461"/>
    </row>
    <row r="462" spans="2:13" ht="31.5" x14ac:dyDescent="0.25">
      <c r="B462" s="195">
        <f t="shared" si="83"/>
        <v>11</v>
      </c>
      <c r="C462" s="158" t="s">
        <v>819</v>
      </c>
      <c r="D462" s="212" t="s">
        <v>162</v>
      </c>
      <c r="E462" s="213" t="s">
        <v>7</v>
      </c>
      <c r="F462" s="214">
        <v>243.69</v>
      </c>
      <c r="G462" s="153">
        <f t="shared" si="81"/>
        <v>48.74</v>
      </c>
      <c r="H462" s="177">
        <f t="shared" si="82"/>
        <v>292.43</v>
      </c>
      <c r="I462"/>
      <c r="J462"/>
      <c r="K462"/>
      <c r="L462"/>
      <c r="M462"/>
    </row>
    <row r="463" spans="2:13" x14ac:dyDescent="0.25">
      <c r="B463" s="195">
        <f t="shared" si="83"/>
        <v>12</v>
      </c>
      <c r="C463" s="158" t="s">
        <v>163</v>
      </c>
      <c r="D463" s="212" t="s">
        <v>164</v>
      </c>
      <c r="E463" s="213" t="s">
        <v>7</v>
      </c>
      <c r="F463" s="214">
        <v>921.34</v>
      </c>
      <c r="G463" s="153">
        <f t="shared" si="81"/>
        <v>184.27</v>
      </c>
      <c r="H463" s="177">
        <f t="shared" si="82"/>
        <v>1105.6100000000001</v>
      </c>
      <c r="I463"/>
      <c r="J463"/>
      <c r="K463"/>
      <c r="L463"/>
      <c r="M463"/>
    </row>
    <row r="464" spans="2:13" x14ac:dyDescent="0.25">
      <c r="B464" s="195">
        <f t="shared" si="83"/>
        <v>13</v>
      </c>
      <c r="C464" s="158" t="s">
        <v>1036</v>
      </c>
      <c r="D464" s="212" t="s">
        <v>164</v>
      </c>
      <c r="E464" s="213" t="s">
        <v>7</v>
      </c>
      <c r="F464" s="214">
        <v>921.34</v>
      </c>
      <c r="G464" s="153">
        <f t="shared" si="81"/>
        <v>184.27</v>
      </c>
      <c r="H464" s="177">
        <f t="shared" si="82"/>
        <v>1105.6100000000001</v>
      </c>
      <c r="I464"/>
      <c r="J464"/>
      <c r="K464"/>
      <c r="L464"/>
      <c r="M464"/>
    </row>
    <row r="465" spans="2:13" x14ac:dyDescent="0.25">
      <c r="B465" s="195">
        <f t="shared" si="83"/>
        <v>14</v>
      </c>
      <c r="C465" s="194" t="s">
        <v>165</v>
      </c>
      <c r="D465" s="212" t="s">
        <v>164</v>
      </c>
      <c r="E465" s="213" t="s">
        <v>7</v>
      </c>
      <c r="F465" s="153">
        <v>1422.99</v>
      </c>
      <c r="G465" s="153">
        <f t="shared" si="81"/>
        <v>284.60000000000002</v>
      </c>
      <c r="H465" s="177">
        <f t="shared" si="82"/>
        <v>1707.5900000000001</v>
      </c>
      <c r="I465"/>
      <c r="J465"/>
      <c r="K465"/>
      <c r="L465"/>
      <c r="M465"/>
    </row>
    <row r="466" spans="2:13" x14ac:dyDescent="0.25">
      <c r="B466" s="195">
        <f t="shared" si="83"/>
        <v>15</v>
      </c>
      <c r="C466" s="194" t="s">
        <v>166</v>
      </c>
      <c r="D466" s="212" t="s">
        <v>167</v>
      </c>
      <c r="E466" s="213" t="s">
        <v>7</v>
      </c>
      <c r="F466" s="153">
        <v>1311.19</v>
      </c>
      <c r="G466" s="153">
        <f t="shared" si="81"/>
        <v>262.24</v>
      </c>
      <c r="H466" s="177">
        <f t="shared" si="82"/>
        <v>1573.43</v>
      </c>
      <c r="I466"/>
      <c r="J466"/>
      <c r="K466"/>
      <c r="L466"/>
      <c r="M466"/>
    </row>
    <row r="467" spans="2:13" x14ac:dyDescent="0.25">
      <c r="B467" s="195">
        <f t="shared" si="83"/>
        <v>16</v>
      </c>
      <c r="C467" s="194" t="s">
        <v>168</v>
      </c>
      <c r="D467" s="212" t="s">
        <v>148</v>
      </c>
      <c r="E467" s="213" t="s">
        <v>7</v>
      </c>
      <c r="F467" s="153">
        <v>1235.1400000000001</v>
      </c>
      <c r="G467" s="153">
        <f t="shared" si="81"/>
        <v>247.03</v>
      </c>
      <c r="H467" s="177">
        <f t="shared" si="82"/>
        <v>1482.17</v>
      </c>
      <c r="I467"/>
      <c r="J467"/>
      <c r="K467"/>
      <c r="L467"/>
      <c r="M467"/>
    </row>
    <row r="468" spans="2:13" x14ac:dyDescent="0.25">
      <c r="B468" s="195">
        <f t="shared" si="83"/>
        <v>17</v>
      </c>
      <c r="C468" s="194" t="s">
        <v>169</v>
      </c>
      <c r="D468" s="212" t="s">
        <v>148</v>
      </c>
      <c r="E468" s="213" t="s">
        <v>7</v>
      </c>
      <c r="F468" s="153">
        <v>1235.57</v>
      </c>
      <c r="G468" s="153">
        <f t="shared" si="81"/>
        <v>247.11</v>
      </c>
      <c r="H468" s="177">
        <f t="shared" si="82"/>
        <v>1482.6799999999998</v>
      </c>
      <c r="I468"/>
      <c r="J468"/>
      <c r="K468"/>
      <c r="L468"/>
      <c r="M468"/>
    </row>
    <row r="469" spans="2:13" ht="31.5" x14ac:dyDescent="0.25">
      <c r="B469" s="195">
        <f t="shared" si="83"/>
        <v>18</v>
      </c>
      <c r="C469" s="194" t="s">
        <v>170</v>
      </c>
      <c r="D469" s="212" t="s">
        <v>171</v>
      </c>
      <c r="E469" s="213" t="s">
        <v>7</v>
      </c>
      <c r="F469" s="153">
        <v>2602.84</v>
      </c>
      <c r="G469" s="153">
        <f t="shared" si="81"/>
        <v>520.57000000000005</v>
      </c>
      <c r="H469" s="177">
        <f t="shared" si="82"/>
        <v>3123.4100000000003</v>
      </c>
      <c r="I469"/>
      <c r="J469"/>
      <c r="K469"/>
      <c r="L469"/>
      <c r="M469"/>
    </row>
    <row r="470" spans="2:13" x14ac:dyDescent="0.25">
      <c r="B470" s="195">
        <f t="shared" si="83"/>
        <v>19</v>
      </c>
      <c r="C470" s="194" t="s">
        <v>2697</v>
      </c>
      <c r="D470" s="212" t="s">
        <v>167</v>
      </c>
      <c r="E470" s="213" t="s">
        <v>7</v>
      </c>
      <c r="F470" s="153">
        <v>1418.1</v>
      </c>
      <c r="G470" s="153">
        <f t="shared" si="81"/>
        <v>283.62</v>
      </c>
      <c r="H470" s="177">
        <f t="shared" si="82"/>
        <v>1701.7199999999998</v>
      </c>
      <c r="I470"/>
      <c r="J470"/>
      <c r="K470"/>
      <c r="L470"/>
      <c r="M470"/>
    </row>
    <row r="471" spans="2:13" x14ac:dyDescent="0.25">
      <c r="B471" s="195">
        <f t="shared" si="83"/>
        <v>20</v>
      </c>
      <c r="C471" s="194" t="s">
        <v>2698</v>
      </c>
      <c r="D471" s="212" t="s">
        <v>167</v>
      </c>
      <c r="E471" s="213" t="s">
        <v>7</v>
      </c>
      <c r="F471" s="153">
        <v>1418.1</v>
      </c>
      <c r="G471" s="153">
        <f t="shared" ref="G471:G472" si="84">ROUND(F471*0.2,2)</f>
        <v>283.62</v>
      </c>
      <c r="H471" s="177">
        <f t="shared" ref="H471:H472" si="85">F471+G471</f>
        <v>1701.7199999999998</v>
      </c>
      <c r="I471"/>
      <c r="J471"/>
      <c r="K471"/>
      <c r="L471"/>
      <c r="M471"/>
    </row>
    <row r="472" spans="2:13" x14ac:dyDescent="0.25">
      <c r="B472" s="195">
        <f t="shared" si="83"/>
        <v>21</v>
      </c>
      <c r="C472" s="194" t="s">
        <v>2699</v>
      </c>
      <c r="D472" s="212" t="s">
        <v>167</v>
      </c>
      <c r="E472" s="213" t="s">
        <v>7</v>
      </c>
      <c r="F472" s="153">
        <v>1418.1</v>
      </c>
      <c r="G472" s="153">
        <f t="shared" si="84"/>
        <v>283.62</v>
      </c>
      <c r="H472" s="177">
        <f t="shared" si="85"/>
        <v>1701.7199999999998</v>
      </c>
      <c r="I472"/>
      <c r="J472"/>
      <c r="K472"/>
      <c r="L472"/>
      <c r="M472"/>
    </row>
    <row r="473" spans="2:13" x14ac:dyDescent="0.25">
      <c r="B473" s="195">
        <f t="shared" si="83"/>
        <v>22</v>
      </c>
      <c r="C473" s="194" t="s">
        <v>2700</v>
      </c>
      <c r="D473" s="212" t="s">
        <v>167</v>
      </c>
      <c r="E473" s="213" t="s">
        <v>7</v>
      </c>
      <c r="F473" s="153">
        <v>1418.1</v>
      </c>
      <c r="G473" s="153">
        <f t="shared" ref="G473:G476" si="86">ROUND(F473*0.2,2)</f>
        <v>283.62</v>
      </c>
      <c r="H473" s="177">
        <f t="shared" ref="H473:H476" si="87">F473+G473</f>
        <v>1701.7199999999998</v>
      </c>
      <c r="I473"/>
      <c r="J473"/>
      <c r="K473"/>
      <c r="L473"/>
      <c r="M473"/>
    </row>
    <row r="474" spans="2:13" x14ac:dyDescent="0.25">
      <c r="B474" s="195">
        <f t="shared" si="83"/>
        <v>23</v>
      </c>
      <c r="C474" s="194" t="s">
        <v>2701</v>
      </c>
      <c r="D474" s="212" t="s">
        <v>167</v>
      </c>
      <c r="E474" s="213" t="s">
        <v>7</v>
      </c>
      <c r="F474" s="153">
        <v>1418.1</v>
      </c>
      <c r="G474" s="153">
        <f t="shared" si="86"/>
        <v>283.62</v>
      </c>
      <c r="H474" s="177">
        <f t="shared" si="87"/>
        <v>1701.7199999999998</v>
      </c>
      <c r="I474"/>
      <c r="J474"/>
      <c r="K474"/>
      <c r="L474"/>
      <c r="M474"/>
    </row>
    <row r="475" spans="2:13" x14ac:dyDescent="0.25">
      <c r="B475" s="328">
        <f t="shared" si="83"/>
        <v>24</v>
      </c>
      <c r="C475" s="194" t="s">
        <v>2702</v>
      </c>
      <c r="D475" s="212" t="s">
        <v>167</v>
      </c>
      <c r="E475" s="213" t="s">
        <v>7</v>
      </c>
      <c r="F475" s="153">
        <v>1418.1</v>
      </c>
      <c r="G475" s="153">
        <f t="shared" si="86"/>
        <v>283.62</v>
      </c>
      <c r="H475" s="177">
        <f t="shared" si="87"/>
        <v>1701.7199999999998</v>
      </c>
      <c r="I475"/>
      <c r="J475"/>
      <c r="K475"/>
      <c r="L475"/>
      <c r="M475"/>
    </row>
    <row r="476" spans="2:13" ht="16.5" thickBot="1" x14ac:dyDescent="0.3">
      <c r="B476" s="349">
        <f t="shared" si="83"/>
        <v>25</v>
      </c>
      <c r="C476" s="350" t="s">
        <v>2991</v>
      </c>
      <c r="D476" s="280" t="s">
        <v>167</v>
      </c>
      <c r="E476" s="218" t="s">
        <v>7</v>
      </c>
      <c r="F476" s="160">
        <v>1583.13</v>
      </c>
      <c r="G476" s="160">
        <f t="shared" si="86"/>
        <v>316.63</v>
      </c>
      <c r="H476" s="321">
        <f t="shared" si="87"/>
        <v>1899.7600000000002</v>
      </c>
      <c r="I476"/>
      <c r="J476"/>
      <c r="K476"/>
      <c r="L476"/>
      <c r="M476"/>
    </row>
    <row r="477" spans="2:13" ht="24" customHeight="1" thickBot="1" x14ac:dyDescent="0.3">
      <c r="B477" s="515" t="s">
        <v>174</v>
      </c>
      <c r="C477" s="516"/>
      <c r="D477" s="516"/>
      <c r="E477" s="516"/>
      <c r="F477" s="516"/>
      <c r="G477" s="516"/>
      <c r="H477" s="517"/>
      <c r="I477"/>
      <c r="J477"/>
      <c r="K477"/>
      <c r="L477"/>
      <c r="M477"/>
    </row>
    <row r="478" spans="2:13" ht="48" thickBot="1" x14ac:dyDescent="0.3">
      <c r="B478" s="2" t="s">
        <v>0</v>
      </c>
      <c r="C478" s="3" t="s">
        <v>1</v>
      </c>
      <c r="D478" s="149" t="s">
        <v>32</v>
      </c>
      <c r="E478" s="3" t="s">
        <v>2</v>
      </c>
      <c r="F478" s="3" t="s">
        <v>3</v>
      </c>
      <c r="G478" s="3" t="s">
        <v>4</v>
      </c>
      <c r="H478" s="10" t="s">
        <v>5</v>
      </c>
      <c r="I478"/>
      <c r="J478"/>
      <c r="K478"/>
      <c r="L478"/>
      <c r="M478"/>
    </row>
    <row r="479" spans="2:13" x14ac:dyDescent="0.25">
      <c r="B479" s="206">
        <v>1</v>
      </c>
      <c r="C479" s="215" t="s">
        <v>175</v>
      </c>
      <c r="D479" s="215" t="s">
        <v>176</v>
      </c>
      <c r="E479" s="209" t="s">
        <v>7</v>
      </c>
      <c r="F479" s="209">
        <v>896.46</v>
      </c>
      <c r="G479" s="210">
        <f t="shared" ref="G479:G504" si="88">ROUND(F479*0.2,2)</f>
        <v>179.29</v>
      </c>
      <c r="H479" s="211">
        <f t="shared" ref="H479:H504" si="89">F479+G479</f>
        <v>1075.75</v>
      </c>
      <c r="I479"/>
      <c r="J479"/>
      <c r="K479"/>
      <c r="L479"/>
      <c r="M479"/>
    </row>
    <row r="480" spans="2:13" x14ac:dyDescent="0.25">
      <c r="B480" s="195">
        <f>1+B479</f>
        <v>2</v>
      </c>
      <c r="C480" s="158" t="s">
        <v>909</v>
      </c>
      <c r="D480" s="216" t="s">
        <v>176</v>
      </c>
      <c r="E480" s="180" t="s">
        <v>7</v>
      </c>
      <c r="F480" s="176">
        <v>802.23</v>
      </c>
      <c r="G480" s="19">
        <f t="shared" si="88"/>
        <v>160.44999999999999</v>
      </c>
      <c r="H480" s="177">
        <f t="shared" si="89"/>
        <v>962.68000000000006</v>
      </c>
      <c r="I480"/>
      <c r="J480"/>
      <c r="K480"/>
      <c r="L480"/>
      <c r="M480"/>
    </row>
    <row r="481" spans="2:13" ht="16.5" customHeight="1" x14ac:dyDescent="0.25">
      <c r="B481" s="195">
        <f t="shared" ref="B481:B508" si="90">1+B480</f>
        <v>3</v>
      </c>
      <c r="C481" s="158" t="s">
        <v>910</v>
      </c>
      <c r="D481" s="216" t="s">
        <v>176</v>
      </c>
      <c r="E481" s="180" t="s">
        <v>7</v>
      </c>
      <c r="F481" s="180">
        <v>1109.06</v>
      </c>
      <c r="G481" s="19">
        <f t="shared" si="88"/>
        <v>221.81</v>
      </c>
      <c r="H481" s="177">
        <f t="shared" si="89"/>
        <v>1330.87</v>
      </c>
      <c r="I481"/>
      <c r="J481"/>
      <c r="K481"/>
      <c r="L481"/>
      <c r="M481"/>
    </row>
    <row r="482" spans="2:13" ht="31.5" x14ac:dyDescent="0.25">
      <c r="B482" s="195">
        <f t="shared" si="90"/>
        <v>4</v>
      </c>
      <c r="C482" s="158" t="s">
        <v>911</v>
      </c>
      <c r="D482" s="216" t="s">
        <v>176</v>
      </c>
      <c r="E482" s="180" t="s">
        <v>7</v>
      </c>
      <c r="F482" s="180">
        <v>466.68</v>
      </c>
      <c r="G482" s="19">
        <f t="shared" si="88"/>
        <v>93.34</v>
      </c>
      <c r="H482" s="177">
        <f t="shared" si="89"/>
        <v>560.02</v>
      </c>
      <c r="I482"/>
      <c r="J482"/>
      <c r="K482"/>
      <c r="L482"/>
      <c r="M482"/>
    </row>
    <row r="483" spans="2:13" x14ac:dyDescent="0.25">
      <c r="B483" s="195">
        <f t="shared" si="90"/>
        <v>5</v>
      </c>
      <c r="C483" s="158" t="s">
        <v>912</v>
      </c>
      <c r="D483" s="216" t="s">
        <v>176</v>
      </c>
      <c r="E483" s="180" t="s">
        <v>7</v>
      </c>
      <c r="F483" s="180">
        <v>2399.44</v>
      </c>
      <c r="G483" s="19">
        <f t="shared" si="88"/>
        <v>479.89</v>
      </c>
      <c r="H483" s="177">
        <f t="shared" si="89"/>
        <v>2879.33</v>
      </c>
      <c r="I483"/>
      <c r="J483"/>
      <c r="K483"/>
      <c r="L483"/>
      <c r="M483"/>
    </row>
    <row r="484" spans="2:13" x14ac:dyDescent="0.25">
      <c r="B484" s="195">
        <f t="shared" si="90"/>
        <v>6</v>
      </c>
      <c r="C484" s="158" t="s">
        <v>913</v>
      </c>
      <c r="D484" s="216" t="s">
        <v>176</v>
      </c>
      <c r="E484" s="180" t="s">
        <v>7</v>
      </c>
      <c r="F484" s="180">
        <v>830.41</v>
      </c>
      <c r="G484" s="19">
        <f t="shared" si="88"/>
        <v>166.08</v>
      </c>
      <c r="H484" s="177">
        <f t="shared" si="89"/>
        <v>996.49</v>
      </c>
      <c r="I484"/>
      <c r="J484"/>
      <c r="K484"/>
      <c r="L484"/>
      <c r="M484"/>
    </row>
    <row r="485" spans="2:13" x14ac:dyDescent="0.25">
      <c r="B485" s="195">
        <f t="shared" si="90"/>
        <v>7</v>
      </c>
      <c r="C485" s="158" t="s">
        <v>815</v>
      </c>
      <c r="D485" s="216" t="s">
        <v>176</v>
      </c>
      <c r="E485" s="180" t="s">
        <v>7</v>
      </c>
      <c r="F485" s="180">
        <v>790.41</v>
      </c>
      <c r="G485" s="19">
        <f t="shared" si="88"/>
        <v>158.08000000000001</v>
      </c>
      <c r="H485" s="177">
        <f t="shared" si="89"/>
        <v>948.49</v>
      </c>
      <c r="I485"/>
      <c r="J485"/>
      <c r="K485"/>
      <c r="L485"/>
      <c r="M485"/>
    </row>
    <row r="486" spans="2:13" x14ac:dyDescent="0.25">
      <c r="B486" s="195">
        <f t="shared" si="90"/>
        <v>8</v>
      </c>
      <c r="C486" s="158" t="s">
        <v>820</v>
      </c>
      <c r="D486" s="216" t="s">
        <v>176</v>
      </c>
      <c r="E486" s="180" t="s">
        <v>7</v>
      </c>
      <c r="F486" s="132">
        <v>981.58</v>
      </c>
      <c r="G486" s="19">
        <f t="shared" si="88"/>
        <v>196.32</v>
      </c>
      <c r="H486" s="177">
        <f t="shared" si="89"/>
        <v>1177.9000000000001</v>
      </c>
      <c r="I486"/>
      <c r="J486"/>
      <c r="K486"/>
      <c r="L486"/>
      <c r="M486"/>
    </row>
    <row r="487" spans="2:13" ht="31.5" x14ac:dyDescent="0.25">
      <c r="B487" s="195">
        <f t="shared" si="90"/>
        <v>9</v>
      </c>
      <c r="C487" s="158" t="s">
        <v>822</v>
      </c>
      <c r="D487" s="216" t="s">
        <v>176</v>
      </c>
      <c r="E487" s="180" t="s">
        <v>7</v>
      </c>
      <c r="F487" s="180">
        <v>953.23</v>
      </c>
      <c r="G487" s="19">
        <f t="shared" si="88"/>
        <v>190.65</v>
      </c>
      <c r="H487" s="177">
        <f t="shared" si="89"/>
        <v>1143.8800000000001</v>
      </c>
      <c r="I487"/>
      <c r="J487"/>
      <c r="K487"/>
      <c r="L487"/>
      <c r="M487"/>
    </row>
    <row r="488" spans="2:13" ht="31.5" x14ac:dyDescent="0.25">
      <c r="B488" s="195">
        <f t="shared" si="90"/>
        <v>10</v>
      </c>
      <c r="C488" s="158" t="s">
        <v>914</v>
      </c>
      <c r="D488" s="216" t="s">
        <v>176</v>
      </c>
      <c r="E488" s="180" t="s">
        <v>7</v>
      </c>
      <c r="F488" s="180">
        <v>967.06</v>
      </c>
      <c r="G488" s="19">
        <f t="shared" si="88"/>
        <v>193.41</v>
      </c>
      <c r="H488" s="177">
        <f t="shared" si="89"/>
        <v>1160.47</v>
      </c>
      <c r="I488"/>
      <c r="J488"/>
      <c r="K488"/>
      <c r="L488"/>
      <c r="M488"/>
    </row>
    <row r="489" spans="2:13" x14ac:dyDescent="0.25">
      <c r="B489" s="195">
        <f t="shared" si="90"/>
        <v>11</v>
      </c>
      <c r="C489" s="158" t="s">
        <v>180</v>
      </c>
      <c r="D489" s="216" t="s">
        <v>176</v>
      </c>
      <c r="E489" s="180" t="s">
        <v>7</v>
      </c>
      <c r="F489" s="180">
        <v>887.59</v>
      </c>
      <c r="G489" s="19">
        <f t="shared" si="88"/>
        <v>177.52</v>
      </c>
      <c r="H489" s="177">
        <f t="shared" si="89"/>
        <v>1065.1100000000001</v>
      </c>
      <c r="I489"/>
      <c r="J489"/>
      <c r="K489"/>
      <c r="L489"/>
      <c r="M489"/>
    </row>
    <row r="490" spans="2:13" ht="31.5" x14ac:dyDescent="0.25">
      <c r="B490" s="195">
        <f t="shared" si="90"/>
        <v>12</v>
      </c>
      <c r="C490" s="158" t="s">
        <v>181</v>
      </c>
      <c r="D490" s="216" t="s">
        <v>176</v>
      </c>
      <c r="E490" s="180" t="s">
        <v>7</v>
      </c>
      <c r="F490" s="180">
        <v>863.69</v>
      </c>
      <c r="G490" s="19">
        <f t="shared" si="88"/>
        <v>172.74</v>
      </c>
      <c r="H490" s="177">
        <f t="shared" si="89"/>
        <v>1036.43</v>
      </c>
      <c r="I490"/>
      <c r="J490"/>
      <c r="K490"/>
      <c r="L490"/>
      <c r="M490"/>
    </row>
    <row r="491" spans="2:13" x14ac:dyDescent="0.25">
      <c r="B491" s="195">
        <f t="shared" si="90"/>
        <v>13</v>
      </c>
      <c r="C491" s="158" t="s">
        <v>817</v>
      </c>
      <c r="D491" s="216" t="s">
        <v>176</v>
      </c>
      <c r="E491" s="180" t="s">
        <v>7</v>
      </c>
      <c r="F491" s="180">
        <v>884.87</v>
      </c>
      <c r="G491" s="19">
        <f t="shared" si="88"/>
        <v>176.97</v>
      </c>
      <c r="H491" s="177">
        <f t="shared" si="89"/>
        <v>1061.8399999999999</v>
      </c>
      <c r="I491"/>
      <c r="J491"/>
      <c r="K491"/>
      <c r="L491"/>
      <c r="M491"/>
    </row>
    <row r="492" spans="2:13" x14ac:dyDescent="0.25">
      <c r="B492" s="195">
        <f t="shared" si="90"/>
        <v>14</v>
      </c>
      <c r="C492" s="158" t="s">
        <v>823</v>
      </c>
      <c r="D492" s="158" t="s">
        <v>184</v>
      </c>
      <c r="E492" s="180" t="s">
        <v>7</v>
      </c>
      <c r="F492" s="132">
        <v>101.79</v>
      </c>
      <c r="G492" s="19">
        <f t="shared" si="88"/>
        <v>20.36</v>
      </c>
      <c r="H492" s="177">
        <f t="shared" si="89"/>
        <v>122.15</v>
      </c>
      <c r="I492"/>
      <c r="J492"/>
      <c r="K492"/>
      <c r="L492"/>
      <c r="M492"/>
    </row>
    <row r="493" spans="2:13" ht="31.5" x14ac:dyDescent="0.25">
      <c r="B493" s="195">
        <f t="shared" si="90"/>
        <v>15</v>
      </c>
      <c r="C493" s="158" t="s">
        <v>826</v>
      </c>
      <c r="D493" s="216" t="s">
        <v>176</v>
      </c>
      <c r="E493" s="180" t="s">
        <v>7</v>
      </c>
      <c r="F493" s="132">
        <v>662.96</v>
      </c>
      <c r="G493" s="19">
        <f t="shared" si="88"/>
        <v>132.59</v>
      </c>
      <c r="H493" s="177">
        <f t="shared" si="89"/>
        <v>795.55000000000007</v>
      </c>
      <c r="I493"/>
      <c r="J493"/>
      <c r="K493"/>
      <c r="L493"/>
      <c r="M493"/>
    </row>
    <row r="494" spans="2:13" x14ac:dyDescent="0.25">
      <c r="B494" s="195">
        <f t="shared" si="90"/>
        <v>16</v>
      </c>
      <c r="C494" s="158" t="s">
        <v>816</v>
      </c>
      <c r="D494" s="216" t="s">
        <v>176</v>
      </c>
      <c r="E494" s="180" t="s">
        <v>7</v>
      </c>
      <c r="F494" s="180">
        <v>489.01</v>
      </c>
      <c r="G494" s="19">
        <f t="shared" si="88"/>
        <v>97.8</v>
      </c>
      <c r="H494" s="177">
        <f t="shared" si="89"/>
        <v>586.80999999999995</v>
      </c>
      <c r="I494"/>
      <c r="J494"/>
      <c r="K494"/>
      <c r="L494"/>
      <c r="M494"/>
    </row>
    <row r="495" spans="2:13" x14ac:dyDescent="0.25">
      <c r="B495" s="195">
        <f t="shared" si="90"/>
        <v>17</v>
      </c>
      <c r="C495" s="158" t="s">
        <v>818</v>
      </c>
      <c r="D495" s="216" t="s">
        <v>176</v>
      </c>
      <c r="E495" s="180" t="s">
        <v>7</v>
      </c>
      <c r="F495" s="132">
        <v>2362.36</v>
      </c>
      <c r="G495" s="19">
        <f t="shared" si="88"/>
        <v>472.47</v>
      </c>
      <c r="H495" s="177">
        <f t="shared" si="89"/>
        <v>2834.83</v>
      </c>
      <c r="I495"/>
      <c r="J495"/>
      <c r="K495"/>
      <c r="L495"/>
      <c r="M495"/>
    </row>
    <row r="496" spans="2:13" x14ac:dyDescent="0.25">
      <c r="B496" s="195">
        <f t="shared" si="90"/>
        <v>18</v>
      </c>
      <c r="C496" s="158" t="s">
        <v>821</v>
      </c>
      <c r="D496" s="216" t="s">
        <v>176</v>
      </c>
      <c r="E496" s="180" t="s">
        <v>7</v>
      </c>
      <c r="F496" s="132">
        <v>1750.13</v>
      </c>
      <c r="G496" s="19">
        <f t="shared" si="88"/>
        <v>350.03</v>
      </c>
      <c r="H496" s="177">
        <f t="shared" si="89"/>
        <v>2100.16</v>
      </c>
      <c r="I496"/>
      <c r="J496"/>
      <c r="K496"/>
      <c r="L496"/>
      <c r="M496"/>
    </row>
    <row r="497" spans="2:13" x14ac:dyDescent="0.25">
      <c r="B497" s="195">
        <f t="shared" si="90"/>
        <v>19</v>
      </c>
      <c r="C497" s="158" t="s">
        <v>825</v>
      </c>
      <c r="D497" s="216" t="s">
        <v>176</v>
      </c>
      <c r="E497" s="180" t="s">
        <v>7</v>
      </c>
      <c r="F497" s="132">
        <v>720.33</v>
      </c>
      <c r="G497" s="19">
        <f t="shared" si="88"/>
        <v>144.07</v>
      </c>
      <c r="H497" s="177">
        <f t="shared" si="89"/>
        <v>864.40000000000009</v>
      </c>
      <c r="I497"/>
      <c r="J497"/>
      <c r="K497"/>
      <c r="L497"/>
      <c r="M497"/>
    </row>
    <row r="498" spans="2:13" ht="31.5" x14ac:dyDescent="0.25">
      <c r="B498" s="195">
        <f t="shared" si="90"/>
        <v>20</v>
      </c>
      <c r="C498" s="158" t="s">
        <v>187</v>
      </c>
      <c r="D498" s="158" t="s">
        <v>188</v>
      </c>
      <c r="E498" s="213" t="s">
        <v>7</v>
      </c>
      <c r="F498" s="132">
        <v>125.36</v>
      </c>
      <c r="G498" s="19">
        <f t="shared" si="88"/>
        <v>25.07</v>
      </c>
      <c r="H498" s="177">
        <f t="shared" si="89"/>
        <v>150.43</v>
      </c>
      <c r="I498"/>
      <c r="J498"/>
      <c r="K498"/>
      <c r="L498"/>
      <c r="M498"/>
    </row>
    <row r="499" spans="2:13" x14ac:dyDescent="0.25">
      <c r="B499" s="195">
        <f t="shared" si="90"/>
        <v>21</v>
      </c>
      <c r="C499" s="158" t="s">
        <v>189</v>
      </c>
      <c r="D499" s="217" t="s">
        <v>139</v>
      </c>
      <c r="E499" s="213" t="s">
        <v>7</v>
      </c>
      <c r="F499" s="213">
        <v>195.3</v>
      </c>
      <c r="G499" s="19">
        <f t="shared" si="88"/>
        <v>39.06</v>
      </c>
      <c r="H499" s="177">
        <f t="shared" si="89"/>
        <v>234.36</v>
      </c>
      <c r="I499"/>
      <c r="J499"/>
      <c r="K499"/>
      <c r="L499"/>
      <c r="M499"/>
    </row>
    <row r="500" spans="2:13" ht="29.25" customHeight="1" x14ac:dyDescent="0.25">
      <c r="B500" s="195">
        <f t="shared" si="90"/>
        <v>22</v>
      </c>
      <c r="C500" s="158" t="s">
        <v>824</v>
      </c>
      <c r="D500" s="216" t="s">
        <v>176</v>
      </c>
      <c r="E500" s="213" t="s">
        <v>7</v>
      </c>
      <c r="F500" s="132">
        <v>288.13</v>
      </c>
      <c r="G500" s="19">
        <f t="shared" si="88"/>
        <v>57.63</v>
      </c>
      <c r="H500" s="177">
        <f t="shared" si="89"/>
        <v>345.76</v>
      </c>
      <c r="I500"/>
      <c r="J500"/>
      <c r="K500"/>
      <c r="L500"/>
      <c r="M500"/>
    </row>
    <row r="501" spans="2:13" ht="31.5" x14ac:dyDescent="0.25">
      <c r="B501" s="195">
        <f t="shared" si="90"/>
        <v>23</v>
      </c>
      <c r="C501" s="158" t="s">
        <v>1042</v>
      </c>
      <c r="D501" s="158" t="s">
        <v>190</v>
      </c>
      <c r="E501" s="213" t="s">
        <v>7</v>
      </c>
      <c r="F501" s="132">
        <v>110.39</v>
      </c>
      <c r="G501" s="19">
        <f t="shared" si="88"/>
        <v>22.08</v>
      </c>
      <c r="H501" s="177">
        <f t="shared" si="89"/>
        <v>132.47</v>
      </c>
      <c r="I501"/>
      <c r="J501"/>
      <c r="K501"/>
      <c r="L501"/>
      <c r="M501"/>
    </row>
    <row r="502" spans="2:13" x14ac:dyDescent="0.25">
      <c r="B502" s="195">
        <f t="shared" si="90"/>
        <v>24</v>
      </c>
      <c r="C502" s="158" t="s">
        <v>191</v>
      </c>
      <c r="D502" s="158" t="s">
        <v>190</v>
      </c>
      <c r="E502" s="213" t="s">
        <v>7</v>
      </c>
      <c r="F502" s="213">
        <v>58.61</v>
      </c>
      <c r="G502" s="19">
        <f t="shared" si="88"/>
        <v>11.72</v>
      </c>
      <c r="H502" s="177">
        <f t="shared" si="89"/>
        <v>70.33</v>
      </c>
      <c r="I502"/>
      <c r="J502"/>
      <c r="K502"/>
      <c r="L502"/>
      <c r="M502"/>
    </row>
    <row r="503" spans="2:13" x14ac:dyDescent="0.25">
      <c r="B503" s="195">
        <f t="shared" si="90"/>
        <v>25</v>
      </c>
      <c r="C503" s="158" t="s">
        <v>192</v>
      </c>
      <c r="D503" s="216" t="s">
        <v>176</v>
      </c>
      <c r="E503" s="218" t="s">
        <v>7</v>
      </c>
      <c r="F503" s="218">
        <v>548.41999999999996</v>
      </c>
      <c r="G503" s="19">
        <f t="shared" si="88"/>
        <v>109.68</v>
      </c>
      <c r="H503" s="177">
        <f t="shared" si="89"/>
        <v>658.09999999999991</v>
      </c>
      <c r="I503"/>
      <c r="J503"/>
      <c r="K503"/>
      <c r="L503"/>
      <c r="M503"/>
    </row>
    <row r="504" spans="2:13" ht="31.5" x14ac:dyDescent="0.25">
      <c r="B504" s="195">
        <f t="shared" si="90"/>
        <v>26</v>
      </c>
      <c r="C504" s="158" t="s">
        <v>814</v>
      </c>
      <c r="D504" s="158" t="s">
        <v>176</v>
      </c>
      <c r="E504" s="213" t="s">
        <v>7</v>
      </c>
      <c r="F504" s="213">
        <v>575.82000000000005</v>
      </c>
      <c r="G504" s="153">
        <f t="shared" si="88"/>
        <v>115.16</v>
      </c>
      <c r="H504" s="177">
        <f t="shared" si="89"/>
        <v>690.98</v>
      </c>
      <c r="I504"/>
      <c r="J504"/>
      <c r="K504"/>
      <c r="L504"/>
      <c r="M504"/>
    </row>
    <row r="505" spans="2:13" ht="19.5" customHeight="1" x14ac:dyDescent="0.25">
      <c r="B505" s="195">
        <f t="shared" si="90"/>
        <v>27</v>
      </c>
      <c r="C505" s="158" t="s">
        <v>2695</v>
      </c>
      <c r="D505" s="158" t="s">
        <v>176</v>
      </c>
      <c r="E505" s="213" t="s">
        <v>7</v>
      </c>
      <c r="F505" s="213">
        <v>698.73</v>
      </c>
      <c r="G505" s="153">
        <f t="shared" ref="G505:G506" si="91">ROUND(F505*0.2,2)</f>
        <v>139.75</v>
      </c>
      <c r="H505" s="177">
        <f t="shared" ref="H505:H506" si="92">F505+G505</f>
        <v>838.48</v>
      </c>
      <c r="I505"/>
      <c r="J505"/>
      <c r="K505"/>
      <c r="L505"/>
      <c r="M505"/>
    </row>
    <row r="506" spans="2:13" ht="48" customHeight="1" x14ac:dyDescent="0.25">
      <c r="B506" s="195">
        <f t="shared" si="90"/>
        <v>28</v>
      </c>
      <c r="C506" s="389" t="s">
        <v>2696</v>
      </c>
      <c r="D506" s="389" t="s">
        <v>176</v>
      </c>
      <c r="E506" s="218" t="s">
        <v>7</v>
      </c>
      <c r="F506" s="218">
        <v>1167.75</v>
      </c>
      <c r="G506" s="160">
        <f t="shared" si="91"/>
        <v>233.55</v>
      </c>
      <c r="H506" s="321">
        <f t="shared" si="92"/>
        <v>1401.3</v>
      </c>
      <c r="I506"/>
      <c r="J506"/>
      <c r="K506"/>
      <c r="L506"/>
      <c r="M506"/>
    </row>
    <row r="507" spans="2:13" ht="48" customHeight="1" x14ac:dyDescent="0.25">
      <c r="B507" s="195">
        <f t="shared" si="90"/>
        <v>29</v>
      </c>
      <c r="C507" s="158" t="s">
        <v>3722</v>
      </c>
      <c r="D507" s="389" t="s">
        <v>176</v>
      </c>
      <c r="E507" s="218" t="s">
        <v>7</v>
      </c>
      <c r="F507" s="213">
        <v>350.17652330753054</v>
      </c>
      <c r="G507" s="160">
        <f t="shared" ref="G507:G508" si="93">ROUND(F507*0.2,2)</f>
        <v>70.040000000000006</v>
      </c>
      <c r="H507" s="321">
        <f t="shared" ref="H507:H508" si="94">F507+G507</f>
        <v>420.21652330753057</v>
      </c>
      <c r="I507"/>
      <c r="J507"/>
      <c r="K507"/>
      <c r="L507"/>
      <c r="M507"/>
    </row>
    <row r="508" spans="2:13" ht="48" customHeight="1" thickBot="1" x14ac:dyDescent="0.3">
      <c r="B508" s="219">
        <f t="shared" si="90"/>
        <v>30</v>
      </c>
      <c r="C508" s="389" t="s">
        <v>3723</v>
      </c>
      <c r="D508" s="389" t="s">
        <v>176</v>
      </c>
      <c r="E508" s="218" t="s">
        <v>7</v>
      </c>
      <c r="F508" s="218">
        <v>274.8</v>
      </c>
      <c r="G508" s="160">
        <f t="shared" si="93"/>
        <v>54.96</v>
      </c>
      <c r="H508" s="321">
        <f t="shared" si="94"/>
        <v>329.76</v>
      </c>
      <c r="I508"/>
      <c r="J508"/>
      <c r="K508"/>
      <c r="L508"/>
      <c r="M508"/>
    </row>
    <row r="509" spans="2:13" ht="23.25" customHeight="1" thickBot="1" x14ac:dyDescent="0.3">
      <c r="B509" s="496" t="s">
        <v>748</v>
      </c>
      <c r="C509" s="497"/>
      <c r="D509" s="497"/>
      <c r="E509" s="497"/>
      <c r="F509" s="497"/>
      <c r="G509" s="497"/>
      <c r="H509" s="498"/>
      <c r="I509"/>
      <c r="J509"/>
      <c r="K509"/>
      <c r="L509"/>
      <c r="M509"/>
    </row>
    <row r="510" spans="2:13" ht="48" thickBot="1" x14ac:dyDescent="0.3">
      <c r="B510" s="2" t="s">
        <v>0</v>
      </c>
      <c r="C510" s="3" t="s">
        <v>1</v>
      </c>
      <c r="D510" s="149" t="s">
        <v>32</v>
      </c>
      <c r="E510" s="3" t="s">
        <v>2</v>
      </c>
      <c r="F510" s="3" t="s">
        <v>3</v>
      </c>
      <c r="G510" s="3" t="s">
        <v>4</v>
      </c>
      <c r="H510" s="10" t="s">
        <v>5</v>
      </c>
      <c r="I510"/>
      <c r="J510"/>
      <c r="K510"/>
      <c r="L510"/>
      <c r="M510"/>
    </row>
    <row r="511" spans="2:13" x14ac:dyDescent="0.25">
      <c r="B511" s="193">
        <v>1</v>
      </c>
      <c r="C511" s="158" t="s">
        <v>828</v>
      </c>
      <c r="D511" s="216" t="s">
        <v>750</v>
      </c>
      <c r="E511" s="176" t="s">
        <v>7</v>
      </c>
      <c r="F511" s="176">
        <v>284.04000000000002</v>
      </c>
      <c r="G511" s="19">
        <f t="shared" ref="G511:G515" si="95">ROUND(F511*0.2,2)</f>
        <v>56.81</v>
      </c>
      <c r="H511" s="177">
        <f t="shared" ref="H511:H515" si="96">F511+G511</f>
        <v>340.85</v>
      </c>
      <c r="I511"/>
      <c r="J511"/>
      <c r="K511"/>
      <c r="L511"/>
      <c r="M511"/>
    </row>
    <row r="512" spans="2:13" x14ac:dyDescent="0.25">
      <c r="B512" s="195">
        <v>2</v>
      </c>
      <c r="C512" s="158" t="s">
        <v>827</v>
      </c>
      <c r="D512" s="216" t="s">
        <v>750</v>
      </c>
      <c r="E512" s="180" t="s">
        <v>7</v>
      </c>
      <c r="F512" s="180">
        <v>405.83</v>
      </c>
      <c r="G512" s="19">
        <f t="shared" si="95"/>
        <v>81.17</v>
      </c>
      <c r="H512" s="177">
        <f t="shared" si="96"/>
        <v>487</v>
      </c>
      <c r="I512"/>
      <c r="J512"/>
      <c r="K512"/>
      <c r="L512"/>
      <c r="M512"/>
    </row>
    <row r="513" spans="2:13" ht="48" customHeight="1" x14ac:dyDescent="0.25">
      <c r="B513" s="195">
        <v>3</v>
      </c>
      <c r="C513" s="134" t="s">
        <v>1043</v>
      </c>
      <c r="D513" s="216" t="s">
        <v>750</v>
      </c>
      <c r="E513" s="180" t="s">
        <v>7</v>
      </c>
      <c r="F513" s="202">
        <v>326.12</v>
      </c>
      <c r="G513" s="19">
        <f t="shared" si="95"/>
        <v>65.22</v>
      </c>
      <c r="H513" s="177">
        <f t="shared" si="96"/>
        <v>391.34000000000003</v>
      </c>
      <c r="I513"/>
      <c r="J513"/>
      <c r="K513"/>
      <c r="L513"/>
      <c r="M513"/>
    </row>
    <row r="514" spans="2:13" ht="50.25" customHeight="1" x14ac:dyDescent="0.25">
      <c r="B514" s="195">
        <v>4</v>
      </c>
      <c r="C514" s="134" t="s">
        <v>915</v>
      </c>
      <c r="D514" s="216" t="s">
        <v>750</v>
      </c>
      <c r="E514" s="132" t="s">
        <v>7</v>
      </c>
      <c r="F514" s="188">
        <v>276.74</v>
      </c>
      <c r="G514" s="19">
        <f t="shared" si="95"/>
        <v>55.35</v>
      </c>
      <c r="H514" s="177">
        <f t="shared" si="96"/>
        <v>332.09000000000003</v>
      </c>
      <c r="I514"/>
      <c r="J514"/>
      <c r="K514"/>
      <c r="L514"/>
      <c r="M514"/>
    </row>
    <row r="515" spans="2:13" ht="54" customHeight="1" thickBot="1" x14ac:dyDescent="0.3">
      <c r="B515" s="219">
        <v>5</v>
      </c>
      <c r="C515" s="158" t="s">
        <v>749</v>
      </c>
      <c r="D515" s="216" t="s">
        <v>750</v>
      </c>
      <c r="E515" s="202" t="s">
        <v>7</v>
      </c>
      <c r="F515" s="202">
        <v>1673.82</v>
      </c>
      <c r="G515" s="19">
        <f t="shared" si="95"/>
        <v>334.76</v>
      </c>
      <c r="H515" s="177">
        <f t="shared" si="96"/>
        <v>2008.58</v>
      </c>
      <c r="I515"/>
      <c r="J515"/>
      <c r="K515"/>
      <c r="L515"/>
      <c r="M515"/>
    </row>
    <row r="516" spans="2:13" ht="24.75" customHeight="1" thickBot="1" x14ac:dyDescent="0.3">
      <c r="B516" s="511" t="s">
        <v>2481</v>
      </c>
      <c r="C516" s="512"/>
      <c r="D516" s="512"/>
      <c r="E516" s="512"/>
      <c r="F516" s="512"/>
      <c r="G516" s="512"/>
      <c r="H516" s="513"/>
      <c r="I516"/>
      <c r="J516"/>
      <c r="K516"/>
      <c r="L516"/>
      <c r="M516"/>
    </row>
    <row r="517" spans="2:13" ht="31.5" customHeight="1" thickBot="1" x14ac:dyDescent="0.3">
      <c r="B517" s="483" t="s">
        <v>2521</v>
      </c>
      <c r="C517" s="484"/>
      <c r="D517" s="484"/>
      <c r="E517" s="484"/>
      <c r="F517" s="484"/>
      <c r="G517" s="484"/>
      <c r="H517" s="485"/>
      <c r="I517"/>
      <c r="J517"/>
      <c r="K517"/>
      <c r="L517"/>
      <c r="M517"/>
    </row>
    <row r="518" spans="2:13" ht="57.75" customHeight="1" thickBot="1" x14ac:dyDescent="0.3">
      <c r="B518" s="5" t="s">
        <v>0</v>
      </c>
      <c r="C518" s="4" t="s">
        <v>1</v>
      </c>
      <c r="D518" s="4" t="s">
        <v>32</v>
      </c>
      <c r="E518" s="4" t="s">
        <v>2</v>
      </c>
      <c r="F518" s="4" t="s">
        <v>3</v>
      </c>
      <c r="G518" s="4" t="s">
        <v>4</v>
      </c>
      <c r="H518" s="9" t="s">
        <v>5</v>
      </c>
      <c r="I518"/>
      <c r="J518"/>
      <c r="K518"/>
      <c r="L518"/>
      <c r="M518"/>
    </row>
    <row r="519" spans="2:13" ht="39.75" customHeight="1" x14ac:dyDescent="0.25">
      <c r="B519" s="17">
        <v>1</v>
      </c>
      <c r="C519" s="18" t="s">
        <v>2478</v>
      </c>
      <c r="D519" s="88"/>
      <c r="E519" s="23" t="s">
        <v>1309</v>
      </c>
      <c r="F519" s="23">
        <v>141.74</v>
      </c>
      <c r="G519" s="19">
        <f t="shared" ref="G519:G521" si="97">ROUND(F519*0.2,2)</f>
        <v>28.35</v>
      </c>
      <c r="H519" s="20">
        <f>F519+G519</f>
        <v>170.09</v>
      </c>
      <c r="I519"/>
      <c r="J519"/>
      <c r="K519"/>
      <c r="L519"/>
      <c r="M519"/>
    </row>
    <row r="520" spans="2:13" ht="39.75" customHeight="1" x14ac:dyDescent="0.25">
      <c r="B520" s="17">
        <v>2</v>
      </c>
      <c r="C520" s="18" t="s">
        <v>2479</v>
      </c>
      <c r="D520" s="88"/>
      <c r="E520" s="23" t="s">
        <v>1829</v>
      </c>
      <c r="F520" s="23">
        <v>76.319999999999993</v>
      </c>
      <c r="G520" s="19">
        <f t="shared" si="97"/>
        <v>15.26</v>
      </c>
      <c r="H520" s="20">
        <f>F520+G520</f>
        <v>91.58</v>
      </c>
      <c r="I520"/>
      <c r="J520"/>
      <c r="K520"/>
      <c r="L520"/>
      <c r="M520"/>
    </row>
    <row r="521" spans="2:13" ht="76.5" customHeight="1" x14ac:dyDescent="0.25">
      <c r="B521" s="17">
        <v>3</v>
      </c>
      <c r="C521" s="18" t="s">
        <v>3321</v>
      </c>
      <c r="D521" s="88"/>
      <c r="E521" s="23" t="s">
        <v>1829</v>
      </c>
      <c r="F521" s="23">
        <v>340.04</v>
      </c>
      <c r="G521" s="19">
        <f t="shared" si="97"/>
        <v>68.010000000000005</v>
      </c>
      <c r="H521" s="20">
        <f>F521+G521</f>
        <v>408.05</v>
      </c>
      <c r="I521"/>
      <c r="J521"/>
      <c r="K521"/>
      <c r="L521"/>
      <c r="M521"/>
    </row>
    <row r="522" spans="2:13" ht="39.75" customHeight="1" x14ac:dyDescent="0.25">
      <c r="B522" s="21">
        <v>4</v>
      </c>
      <c r="C522" s="87" t="s">
        <v>2357</v>
      </c>
      <c r="D522" s="88"/>
      <c r="E522" s="23" t="s">
        <v>2334</v>
      </c>
      <c r="F522" s="23">
        <v>2</v>
      </c>
      <c r="G522" s="19"/>
      <c r="H522" s="22"/>
      <c r="J522" s="50"/>
    </row>
    <row r="523" spans="2:13" s="1" customFormat="1" ht="111.75" customHeight="1" x14ac:dyDescent="0.25">
      <c r="B523" s="220" t="s">
        <v>576</v>
      </c>
      <c r="C523" s="216" t="s">
        <v>194</v>
      </c>
      <c r="D523" s="221" t="s">
        <v>146</v>
      </c>
      <c r="E523" s="222" t="s">
        <v>7</v>
      </c>
      <c r="F523" s="223">
        <v>1678.5</v>
      </c>
      <c r="G523" s="19">
        <f t="shared" ref="G523:G524" si="98">ROUND(F523*0.2,2)</f>
        <v>335.7</v>
      </c>
      <c r="H523" s="224">
        <f>G523+F523</f>
        <v>2014.2</v>
      </c>
      <c r="L523" s="289"/>
      <c r="M523" s="289"/>
    </row>
    <row r="524" spans="2:13" ht="34.5" customHeight="1" x14ac:dyDescent="0.25">
      <c r="B524" s="225" t="s">
        <v>623</v>
      </c>
      <c r="C524" s="158" t="s">
        <v>195</v>
      </c>
      <c r="D524" s="158" t="s">
        <v>190</v>
      </c>
      <c r="E524" s="213" t="s">
        <v>7</v>
      </c>
      <c r="F524" s="213">
        <v>702.55</v>
      </c>
      <c r="G524" s="19">
        <f t="shared" si="98"/>
        <v>140.51</v>
      </c>
      <c r="H524" s="226">
        <f>G524+F524</f>
        <v>843.06</v>
      </c>
    </row>
    <row r="525" spans="2:13" ht="21.75" customHeight="1" x14ac:dyDescent="0.25">
      <c r="B525" s="225" t="s">
        <v>652</v>
      </c>
      <c r="C525" s="518" t="s">
        <v>763</v>
      </c>
      <c r="D525" s="519"/>
      <c r="E525" s="519"/>
      <c r="F525" s="519"/>
      <c r="G525" s="519"/>
      <c r="H525" s="520"/>
    </row>
    <row r="526" spans="2:13" ht="21.75" customHeight="1" x14ac:dyDescent="0.25">
      <c r="B526" s="227" t="s">
        <v>654</v>
      </c>
      <c r="C526" s="464" t="s">
        <v>765</v>
      </c>
      <c r="D526" s="465"/>
      <c r="E526" s="465"/>
      <c r="F526" s="465"/>
      <c r="G526" s="465"/>
      <c r="H526" s="466"/>
    </row>
    <row r="527" spans="2:13" ht="21.75" customHeight="1" x14ac:dyDescent="0.25">
      <c r="B527" s="225" t="s">
        <v>3322</v>
      </c>
      <c r="C527" s="439" t="s">
        <v>2572</v>
      </c>
      <c r="D527" s="440"/>
      <c r="E527" s="180" t="s">
        <v>479</v>
      </c>
      <c r="F527" s="228">
        <v>1586.23</v>
      </c>
      <c r="G527" s="19">
        <f t="shared" ref="G527:G528" si="99">ROUND(F527*0.2,2)</f>
        <v>317.25</v>
      </c>
      <c r="H527" s="226">
        <f t="shared" ref="H527:H528" si="100">G527+F527</f>
        <v>1903.48</v>
      </c>
      <c r="I527" s="292"/>
    </row>
    <row r="528" spans="2:13" ht="21.75" customHeight="1" x14ac:dyDescent="0.25">
      <c r="B528" s="225" t="s">
        <v>3323</v>
      </c>
      <c r="C528" s="439" t="s">
        <v>2573</v>
      </c>
      <c r="D528" s="440"/>
      <c r="E528" s="180" t="s">
        <v>479</v>
      </c>
      <c r="F528" s="228">
        <v>3278.98</v>
      </c>
      <c r="G528" s="19">
        <f t="shared" si="99"/>
        <v>655.8</v>
      </c>
      <c r="H528" s="226">
        <f t="shared" si="100"/>
        <v>3934.7799999999997</v>
      </c>
    </row>
    <row r="529" spans="2:9" ht="21.75" customHeight="1" x14ac:dyDescent="0.25">
      <c r="B529" s="225" t="s">
        <v>3324</v>
      </c>
      <c r="C529" s="439" t="s">
        <v>2574</v>
      </c>
      <c r="D529" s="440"/>
      <c r="E529" s="180" t="s">
        <v>479</v>
      </c>
      <c r="F529" s="228">
        <v>5392.03</v>
      </c>
      <c r="G529" s="19">
        <f t="shared" ref="G529:G535" si="101">ROUND(F529*0.2,2)</f>
        <v>1078.4100000000001</v>
      </c>
      <c r="H529" s="226">
        <f t="shared" ref="H529:H535" si="102">G529+F529</f>
        <v>6470.44</v>
      </c>
      <c r="I529" s="292"/>
    </row>
    <row r="530" spans="2:9" ht="21.75" customHeight="1" x14ac:dyDescent="0.25">
      <c r="B530" s="225" t="s">
        <v>3325</v>
      </c>
      <c r="C530" s="439" t="s">
        <v>2575</v>
      </c>
      <c r="D530" s="440"/>
      <c r="E530" s="180" t="s">
        <v>479</v>
      </c>
      <c r="F530" s="229">
        <v>6771.74</v>
      </c>
      <c r="G530" s="19">
        <f t="shared" si="101"/>
        <v>1354.35</v>
      </c>
      <c r="H530" s="226">
        <f t="shared" si="102"/>
        <v>8126.09</v>
      </c>
      <c r="I530" s="292"/>
    </row>
    <row r="531" spans="2:9" ht="21.75" customHeight="1" x14ac:dyDescent="0.25">
      <c r="B531" s="225" t="s">
        <v>3326</v>
      </c>
      <c r="C531" s="439" t="s">
        <v>2576</v>
      </c>
      <c r="D531" s="440"/>
      <c r="E531" s="180" t="s">
        <v>479</v>
      </c>
      <c r="F531" s="229">
        <v>7934.78</v>
      </c>
      <c r="G531" s="19">
        <f t="shared" si="101"/>
        <v>1586.96</v>
      </c>
      <c r="H531" s="226">
        <f t="shared" si="102"/>
        <v>9521.74</v>
      </c>
      <c r="I531" s="292"/>
    </row>
    <row r="532" spans="2:9" ht="21.75" customHeight="1" x14ac:dyDescent="0.25">
      <c r="B532" s="225" t="s">
        <v>3327</v>
      </c>
      <c r="C532" s="439" t="s">
        <v>2577</v>
      </c>
      <c r="D532" s="440"/>
      <c r="E532" s="180" t="s">
        <v>479</v>
      </c>
      <c r="F532" s="229">
        <v>10366.67</v>
      </c>
      <c r="G532" s="19">
        <f t="shared" si="101"/>
        <v>2073.33</v>
      </c>
      <c r="H532" s="226">
        <f t="shared" si="102"/>
        <v>12440</v>
      </c>
      <c r="I532" s="292"/>
    </row>
    <row r="533" spans="2:9" ht="21.75" customHeight="1" x14ac:dyDescent="0.25">
      <c r="B533" s="225" t="s">
        <v>3328</v>
      </c>
      <c r="C533" s="439" t="s">
        <v>2578</v>
      </c>
      <c r="D533" s="440"/>
      <c r="E533" s="180" t="s">
        <v>479</v>
      </c>
      <c r="F533" s="229">
        <v>13644.2</v>
      </c>
      <c r="G533" s="19">
        <f t="shared" si="101"/>
        <v>2728.84</v>
      </c>
      <c r="H533" s="226">
        <f t="shared" si="102"/>
        <v>16373.04</v>
      </c>
      <c r="I533" s="292"/>
    </row>
    <row r="534" spans="2:9" ht="21.75" customHeight="1" x14ac:dyDescent="0.25">
      <c r="B534" s="225" t="s">
        <v>3329</v>
      </c>
      <c r="C534" s="439" t="s">
        <v>2580</v>
      </c>
      <c r="D534" s="440"/>
      <c r="E534" s="213" t="s">
        <v>172</v>
      </c>
      <c r="F534" s="230">
        <v>0.05</v>
      </c>
      <c r="G534" s="130">
        <f t="shared" si="101"/>
        <v>0.01</v>
      </c>
      <c r="H534" s="226">
        <f t="shared" si="102"/>
        <v>6.0000000000000005E-2</v>
      </c>
      <c r="I534" s="292"/>
    </row>
    <row r="535" spans="2:9" ht="21.75" customHeight="1" x14ac:dyDescent="0.25">
      <c r="B535" s="225" t="s">
        <v>3330</v>
      </c>
      <c r="C535" s="439" t="s">
        <v>2579</v>
      </c>
      <c r="D535" s="440"/>
      <c r="E535" s="180" t="s">
        <v>479</v>
      </c>
      <c r="F535" s="229">
        <v>51109.43</v>
      </c>
      <c r="G535" s="19">
        <f t="shared" si="101"/>
        <v>10221.89</v>
      </c>
      <c r="H535" s="226">
        <f t="shared" si="102"/>
        <v>61331.32</v>
      </c>
      <c r="I535" s="292"/>
    </row>
    <row r="536" spans="2:9" ht="21.75" customHeight="1" x14ac:dyDescent="0.25">
      <c r="B536" s="225" t="s">
        <v>657</v>
      </c>
      <c r="C536" s="464" t="s">
        <v>764</v>
      </c>
      <c r="D536" s="465"/>
      <c r="E536" s="465"/>
      <c r="F536" s="465"/>
      <c r="G536" s="465"/>
      <c r="H536" s="466"/>
    </row>
    <row r="537" spans="2:9" ht="21.75" customHeight="1" x14ac:dyDescent="0.25">
      <c r="B537" s="225" t="s">
        <v>3331</v>
      </c>
      <c r="C537" s="467" t="s">
        <v>752</v>
      </c>
      <c r="D537" s="502"/>
      <c r="E537" s="213" t="s">
        <v>759</v>
      </c>
      <c r="F537" s="228">
        <v>3744.44</v>
      </c>
      <c r="G537" s="19">
        <f t="shared" ref="G537:G538" si="103">ROUND(F537*0.2,2)</f>
        <v>748.89</v>
      </c>
      <c r="H537" s="226">
        <f t="shared" ref="H537:H538" si="104">G537+F537</f>
        <v>4493.33</v>
      </c>
      <c r="I537" s="292"/>
    </row>
    <row r="538" spans="2:9" ht="21.75" customHeight="1" x14ac:dyDescent="0.25">
      <c r="B538" s="225" t="s">
        <v>3332</v>
      </c>
      <c r="C538" s="467" t="s">
        <v>753</v>
      </c>
      <c r="D538" s="502"/>
      <c r="E538" s="213" t="s">
        <v>759</v>
      </c>
      <c r="F538" s="228">
        <v>4637.7700000000004</v>
      </c>
      <c r="G538" s="19">
        <f t="shared" si="103"/>
        <v>927.55</v>
      </c>
      <c r="H538" s="226">
        <f t="shared" si="104"/>
        <v>5565.3200000000006</v>
      </c>
      <c r="I538" s="292"/>
    </row>
    <row r="539" spans="2:9" ht="36.75" customHeight="1" x14ac:dyDescent="0.25">
      <c r="B539" s="225" t="s">
        <v>659</v>
      </c>
      <c r="C539" s="464" t="s">
        <v>754</v>
      </c>
      <c r="D539" s="465"/>
      <c r="E539" s="465"/>
      <c r="F539" s="465"/>
      <c r="G539" s="465"/>
      <c r="H539" s="466"/>
    </row>
    <row r="540" spans="2:9" ht="21.75" customHeight="1" x14ac:dyDescent="0.25">
      <c r="B540" s="225" t="s">
        <v>3333</v>
      </c>
      <c r="C540" s="467" t="s">
        <v>755</v>
      </c>
      <c r="D540" s="468"/>
      <c r="E540" s="468"/>
      <c r="F540" s="468"/>
      <c r="G540" s="468"/>
      <c r="H540" s="469"/>
    </row>
    <row r="541" spans="2:9" ht="21.75" customHeight="1" x14ac:dyDescent="0.25">
      <c r="B541" s="225" t="s">
        <v>3334</v>
      </c>
      <c r="C541" s="467" t="s">
        <v>756</v>
      </c>
      <c r="D541" s="502"/>
      <c r="E541" s="180" t="s">
        <v>479</v>
      </c>
      <c r="F541" s="228">
        <v>2468.2600000000002</v>
      </c>
      <c r="G541" s="19">
        <f t="shared" ref="G541:G542" si="105">ROUND(F541*0.2,2)</f>
        <v>493.65</v>
      </c>
      <c r="H541" s="226">
        <f t="shared" ref="H541:H542" si="106">G541+F541</f>
        <v>2961.9100000000003</v>
      </c>
      <c r="I541" s="292"/>
    </row>
    <row r="542" spans="2:9" ht="21.75" customHeight="1" x14ac:dyDescent="0.25">
      <c r="B542" s="225" t="s">
        <v>3335</v>
      </c>
      <c r="C542" s="467" t="s">
        <v>757</v>
      </c>
      <c r="D542" s="502"/>
      <c r="E542" s="180" t="s">
        <v>479</v>
      </c>
      <c r="F542" s="228">
        <v>3489.21</v>
      </c>
      <c r="G542" s="19">
        <f t="shared" si="105"/>
        <v>697.84</v>
      </c>
      <c r="H542" s="226">
        <f t="shared" si="106"/>
        <v>4187.05</v>
      </c>
      <c r="I542" s="292"/>
    </row>
    <row r="543" spans="2:9" ht="21.75" customHeight="1" x14ac:dyDescent="0.25">
      <c r="B543" s="225" t="s">
        <v>3336</v>
      </c>
      <c r="C543" s="467" t="s">
        <v>758</v>
      </c>
      <c r="D543" s="468"/>
      <c r="E543" s="468"/>
      <c r="F543" s="468"/>
      <c r="G543" s="468"/>
      <c r="H543" s="469"/>
    </row>
    <row r="544" spans="2:9" ht="21.75" customHeight="1" x14ac:dyDescent="0.25">
      <c r="B544" s="225" t="s">
        <v>3337</v>
      </c>
      <c r="C544" s="467" t="s">
        <v>756</v>
      </c>
      <c r="D544" s="502"/>
      <c r="E544" s="180" t="s">
        <v>479</v>
      </c>
      <c r="F544" s="228">
        <v>4510.1499999999996</v>
      </c>
      <c r="G544" s="19">
        <f t="shared" ref="G544:G545" si="107">ROUND(F544*0.2,2)</f>
        <v>902.03</v>
      </c>
      <c r="H544" s="226">
        <f t="shared" ref="H544:H545" si="108">G544+F544</f>
        <v>5412.1799999999994</v>
      </c>
      <c r="I544" s="292"/>
    </row>
    <row r="545" spans="2:13" ht="21.75" customHeight="1" thickBot="1" x14ac:dyDescent="0.3">
      <c r="B545" s="220" t="s">
        <v>3338</v>
      </c>
      <c r="C545" s="509" t="s">
        <v>757</v>
      </c>
      <c r="D545" s="510"/>
      <c r="E545" s="176" t="s">
        <v>479</v>
      </c>
      <c r="F545" s="231">
        <v>7828.22</v>
      </c>
      <c r="G545" s="19">
        <f t="shared" si="107"/>
        <v>1565.64</v>
      </c>
      <c r="H545" s="226">
        <f t="shared" si="108"/>
        <v>9393.86</v>
      </c>
      <c r="I545" s="292"/>
    </row>
    <row r="546" spans="2:13" s="14" customFormat="1" ht="27.75" customHeight="1" thickBot="1" x14ac:dyDescent="0.35">
      <c r="B546" s="506" t="s">
        <v>196</v>
      </c>
      <c r="C546" s="507"/>
      <c r="D546" s="507"/>
      <c r="E546" s="507"/>
      <c r="F546" s="507"/>
      <c r="G546" s="507"/>
      <c r="H546" s="508"/>
      <c r="I546" s="293"/>
      <c r="J546" s="294"/>
      <c r="K546" s="294"/>
      <c r="L546" s="294"/>
      <c r="M546" s="294"/>
    </row>
    <row r="547" spans="2:13" s="13" customFormat="1" ht="28.5" customHeight="1" thickBot="1" x14ac:dyDescent="0.3">
      <c r="B547" s="483" t="s">
        <v>2522</v>
      </c>
      <c r="C547" s="484"/>
      <c r="D547" s="484"/>
      <c r="E547" s="484"/>
      <c r="F547" s="484"/>
      <c r="G547" s="484"/>
      <c r="H547" s="485"/>
      <c r="I547" s="50"/>
      <c r="J547" s="52"/>
      <c r="K547" s="52"/>
      <c r="L547" s="52"/>
      <c r="M547" s="52"/>
    </row>
    <row r="548" spans="2:13" s="13" customFormat="1" ht="48" thickBot="1" x14ac:dyDescent="0.3">
      <c r="B548" s="5" t="s">
        <v>0</v>
      </c>
      <c r="C548" s="4" t="s">
        <v>1</v>
      </c>
      <c r="D548" s="4" t="s">
        <v>32</v>
      </c>
      <c r="E548" s="4" t="s">
        <v>2</v>
      </c>
      <c r="F548" s="4" t="s">
        <v>3</v>
      </c>
      <c r="G548" s="4" t="s">
        <v>4</v>
      </c>
      <c r="H548" s="9" t="s">
        <v>5</v>
      </c>
      <c r="I548" s="50"/>
      <c r="J548" s="52"/>
      <c r="K548" s="52"/>
      <c r="L548" s="52"/>
      <c r="M548" s="52"/>
    </row>
    <row r="549" spans="2:13" s="332" customFormat="1" x14ac:dyDescent="0.25">
      <c r="B549" s="17">
        <v>1</v>
      </c>
      <c r="C549" s="18" t="s">
        <v>2478</v>
      </c>
      <c r="D549" s="88"/>
      <c r="E549" s="23" t="s">
        <v>1309</v>
      </c>
      <c r="F549" s="23">
        <v>135.04</v>
      </c>
      <c r="G549" s="19">
        <f>ROUND(F549*0.2,2)</f>
        <v>27.01</v>
      </c>
      <c r="H549" s="20">
        <f>F549+G549</f>
        <v>162.04999999999998</v>
      </c>
      <c r="I549" s="330"/>
      <c r="J549" s="331"/>
      <c r="K549" s="331"/>
      <c r="L549" s="331"/>
      <c r="M549" s="331"/>
    </row>
    <row r="550" spans="2:13" s="332" customFormat="1" x14ac:dyDescent="0.25">
      <c r="B550" s="17">
        <v>2</v>
      </c>
      <c r="C550" s="18" t="s">
        <v>2479</v>
      </c>
      <c r="D550" s="88"/>
      <c r="E550" s="23" t="s">
        <v>1829</v>
      </c>
      <c r="F550" s="23">
        <v>48.23</v>
      </c>
      <c r="G550" s="19">
        <f>ROUND(F550*0.2,2)</f>
        <v>9.65</v>
      </c>
      <c r="H550" s="20">
        <f>F550+G550</f>
        <v>57.879999999999995</v>
      </c>
      <c r="I550" s="330"/>
      <c r="J550" s="331"/>
      <c r="K550" s="331"/>
      <c r="L550" s="331"/>
      <c r="M550" s="331"/>
    </row>
    <row r="551" spans="2:13" s="332" customFormat="1" ht="63" x14ac:dyDescent="0.25">
      <c r="B551" s="17">
        <v>3</v>
      </c>
      <c r="C551" s="18" t="s">
        <v>3321</v>
      </c>
      <c r="D551" s="88"/>
      <c r="E551" s="23" t="s">
        <v>1829</v>
      </c>
      <c r="F551" s="23">
        <v>340.04</v>
      </c>
      <c r="G551" s="19">
        <f t="shared" ref="G551" si="109">ROUND(F551*0.2,2)</f>
        <v>68.010000000000005</v>
      </c>
      <c r="H551" s="20">
        <f>F551+G551</f>
        <v>408.05</v>
      </c>
      <c r="I551" s="330"/>
      <c r="J551" s="331"/>
      <c r="K551" s="331"/>
      <c r="L551" s="331"/>
      <c r="M551" s="331"/>
    </row>
    <row r="552" spans="2:13" s="332" customFormat="1" ht="16.5" thickBot="1" x14ac:dyDescent="0.3">
      <c r="B552" s="21">
        <v>4</v>
      </c>
      <c r="C552" s="87" t="s">
        <v>2357</v>
      </c>
      <c r="D552" s="88"/>
      <c r="E552" s="23" t="s">
        <v>2334</v>
      </c>
      <c r="F552" s="23">
        <v>2</v>
      </c>
      <c r="G552" s="19"/>
      <c r="H552" s="22"/>
      <c r="I552" s="330"/>
      <c r="J552" s="331"/>
      <c r="K552" s="331"/>
      <c r="L552" s="331"/>
      <c r="M552" s="331"/>
    </row>
    <row r="553" spans="2:13" s="332" customFormat="1" ht="26.25" customHeight="1" thickBot="1" x14ac:dyDescent="0.3">
      <c r="B553" s="503" t="s">
        <v>2483</v>
      </c>
      <c r="C553" s="504"/>
      <c r="D553" s="504"/>
      <c r="E553" s="504"/>
      <c r="F553" s="504"/>
      <c r="G553" s="504"/>
      <c r="H553" s="505"/>
      <c r="I553" s="330"/>
      <c r="J553" s="333"/>
      <c r="K553" s="331"/>
      <c r="L553" s="331"/>
      <c r="M553" s="331"/>
    </row>
    <row r="554" spans="2:13" s="332" customFormat="1" ht="31.5" x14ac:dyDescent="0.25">
      <c r="B554" s="109">
        <v>5</v>
      </c>
      <c r="C554" s="129" t="s">
        <v>2581</v>
      </c>
      <c r="D554" s="129" t="s">
        <v>176</v>
      </c>
      <c r="E554" s="132" t="s">
        <v>7</v>
      </c>
      <c r="F554" s="133">
        <v>724.7109597191394</v>
      </c>
      <c r="G554" s="130">
        <f>ROUND(F554*0.2,2)</f>
        <v>144.94</v>
      </c>
      <c r="H554" s="131">
        <f>F554+G554</f>
        <v>869.65095971913934</v>
      </c>
      <c r="I554" s="330"/>
      <c r="J554" s="333"/>
      <c r="K554" s="331"/>
      <c r="L554" s="331"/>
      <c r="M554" s="331"/>
    </row>
    <row r="555" spans="2:13" s="332" customFormat="1" ht="31.5" x14ac:dyDescent="0.25">
      <c r="B555" s="110">
        <f>1+B554</f>
        <v>6</v>
      </c>
      <c r="C555" s="129" t="s">
        <v>2582</v>
      </c>
      <c r="D555" s="129" t="s">
        <v>176</v>
      </c>
      <c r="E555" s="132" t="s">
        <v>7</v>
      </c>
      <c r="F555" s="133">
        <v>889.46</v>
      </c>
      <c r="G555" s="130">
        <f t="shared" ref="G555:G583" si="110">ROUND(F555*0.2,2)</f>
        <v>177.89</v>
      </c>
      <c r="H555" s="131">
        <f t="shared" ref="H555:H567" si="111">F555+G555</f>
        <v>1067.3499999999999</v>
      </c>
      <c r="I555" s="330"/>
      <c r="J555" s="333"/>
      <c r="K555" s="331"/>
      <c r="L555" s="331"/>
      <c r="M555" s="331"/>
    </row>
    <row r="556" spans="2:13" s="332" customFormat="1" ht="31.5" x14ac:dyDescent="0.25">
      <c r="B556" s="110">
        <f t="shared" ref="B556:B583" si="112">1+B555</f>
        <v>7</v>
      </c>
      <c r="C556" s="129" t="s">
        <v>2583</v>
      </c>
      <c r="D556" s="134" t="s">
        <v>197</v>
      </c>
      <c r="E556" s="132" t="s">
        <v>7</v>
      </c>
      <c r="F556" s="133">
        <v>857.76084897037299</v>
      </c>
      <c r="G556" s="130">
        <f t="shared" si="110"/>
        <v>171.55</v>
      </c>
      <c r="H556" s="131">
        <f t="shared" si="111"/>
        <v>1029.3108489703729</v>
      </c>
      <c r="I556" s="330"/>
      <c r="J556" s="333"/>
      <c r="K556" s="331"/>
      <c r="L556" s="331"/>
      <c r="M556" s="331"/>
    </row>
    <row r="557" spans="2:13" s="332" customFormat="1" ht="31.5" x14ac:dyDescent="0.25">
      <c r="B557" s="110">
        <f t="shared" si="112"/>
        <v>8</v>
      </c>
      <c r="C557" s="129" t="s">
        <v>2992</v>
      </c>
      <c r="D557" s="134" t="s">
        <v>197</v>
      </c>
      <c r="E557" s="132" t="s">
        <v>7</v>
      </c>
      <c r="F557" s="133">
        <v>972.1</v>
      </c>
      <c r="G557" s="130">
        <f t="shared" si="110"/>
        <v>194.42</v>
      </c>
      <c r="H557" s="131">
        <f t="shared" si="111"/>
        <v>1166.52</v>
      </c>
      <c r="I557" s="330"/>
      <c r="J557" s="333"/>
      <c r="K557" s="331"/>
      <c r="L557" s="331"/>
      <c r="M557" s="331"/>
    </row>
    <row r="558" spans="2:13" s="332" customFormat="1" ht="31.5" x14ac:dyDescent="0.25">
      <c r="B558" s="110">
        <f t="shared" si="112"/>
        <v>9</v>
      </c>
      <c r="C558" s="129" t="s">
        <v>2584</v>
      </c>
      <c r="D558" s="134" t="s">
        <v>197</v>
      </c>
      <c r="E558" s="132" t="s">
        <v>7</v>
      </c>
      <c r="F558" s="133">
        <v>1002.26</v>
      </c>
      <c r="G558" s="130">
        <f t="shared" si="110"/>
        <v>200.45</v>
      </c>
      <c r="H558" s="131">
        <f t="shared" si="111"/>
        <v>1202.71</v>
      </c>
      <c r="I558" s="330"/>
      <c r="J558" s="333"/>
      <c r="K558" s="331"/>
      <c r="L558" s="331"/>
      <c r="M558" s="331"/>
    </row>
    <row r="559" spans="2:13" s="332" customFormat="1" ht="31.5" x14ac:dyDescent="0.25">
      <c r="B559" s="110">
        <f t="shared" si="112"/>
        <v>10</v>
      </c>
      <c r="C559" s="129" t="s">
        <v>2585</v>
      </c>
      <c r="D559" s="134" t="s">
        <v>197</v>
      </c>
      <c r="E559" s="132" t="s">
        <v>7</v>
      </c>
      <c r="F559" s="133">
        <v>1199.74</v>
      </c>
      <c r="G559" s="130">
        <f t="shared" si="110"/>
        <v>239.95</v>
      </c>
      <c r="H559" s="131">
        <f t="shared" si="111"/>
        <v>1439.69</v>
      </c>
      <c r="I559" s="330"/>
      <c r="J559" s="333"/>
      <c r="K559" s="331"/>
      <c r="L559" s="331"/>
      <c r="M559" s="331"/>
    </row>
    <row r="560" spans="2:13" s="332" customFormat="1" ht="31.5" x14ac:dyDescent="0.25">
      <c r="B560" s="110">
        <f t="shared" si="112"/>
        <v>11</v>
      </c>
      <c r="C560" s="129" t="s">
        <v>2586</v>
      </c>
      <c r="D560" s="134" t="s">
        <v>197</v>
      </c>
      <c r="E560" s="132" t="s">
        <v>7</v>
      </c>
      <c r="F560" s="133">
        <v>917.93</v>
      </c>
      <c r="G560" s="130">
        <f t="shared" si="110"/>
        <v>183.59</v>
      </c>
      <c r="H560" s="131">
        <f t="shared" si="111"/>
        <v>1101.52</v>
      </c>
      <c r="I560" s="330"/>
      <c r="J560" s="333"/>
      <c r="K560" s="331"/>
      <c r="L560" s="331"/>
      <c r="M560" s="331"/>
    </row>
    <row r="561" spans="2:13" s="332" customFormat="1" ht="31.5" x14ac:dyDescent="0.25">
      <c r="B561" s="110">
        <f t="shared" si="112"/>
        <v>12</v>
      </c>
      <c r="C561" s="129" t="s">
        <v>2587</v>
      </c>
      <c r="D561" s="134" t="s">
        <v>197</v>
      </c>
      <c r="E561" s="132" t="s">
        <v>7</v>
      </c>
      <c r="F561" s="133">
        <v>1105.76</v>
      </c>
      <c r="G561" s="130">
        <f t="shared" si="110"/>
        <v>221.15</v>
      </c>
      <c r="H561" s="131">
        <f t="shared" si="111"/>
        <v>1326.91</v>
      </c>
      <c r="I561" s="330"/>
      <c r="J561" s="333"/>
      <c r="K561" s="331"/>
      <c r="L561" s="331"/>
      <c r="M561" s="331"/>
    </row>
    <row r="562" spans="2:13" s="332" customFormat="1" ht="31.5" x14ac:dyDescent="0.25">
      <c r="B562" s="110">
        <f t="shared" si="112"/>
        <v>13</v>
      </c>
      <c r="C562" s="129" t="s">
        <v>2588</v>
      </c>
      <c r="D562" s="134" t="s">
        <v>197</v>
      </c>
      <c r="E562" s="132" t="s">
        <v>7</v>
      </c>
      <c r="F562" s="133">
        <v>942.04</v>
      </c>
      <c r="G562" s="130">
        <f t="shared" si="110"/>
        <v>188.41</v>
      </c>
      <c r="H562" s="131">
        <f t="shared" si="111"/>
        <v>1130.45</v>
      </c>
      <c r="I562" s="330"/>
      <c r="J562" s="333"/>
      <c r="K562" s="331"/>
      <c r="L562" s="331"/>
      <c r="M562" s="331"/>
    </row>
    <row r="563" spans="2:13" s="332" customFormat="1" ht="31.5" x14ac:dyDescent="0.25">
      <c r="B563" s="110">
        <f t="shared" si="112"/>
        <v>14</v>
      </c>
      <c r="C563" s="129" t="s">
        <v>2589</v>
      </c>
      <c r="D563" s="134" t="s">
        <v>2590</v>
      </c>
      <c r="E563" s="132" t="s">
        <v>7</v>
      </c>
      <c r="F563" s="133">
        <v>615.45000000000005</v>
      </c>
      <c r="G563" s="130">
        <f t="shared" si="110"/>
        <v>123.09</v>
      </c>
      <c r="H563" s="131">
        <f t="shared" si="111"/>
        <v>738.54000000000008</v>
      </c>
      <c r="I563" s="330"/>
      <c r="J563" s="333"/>
      <c r="K563" s="331"/>
      <c r="L563" s="331"/>
      <c r="M563" s="331"/>
    </row>
    <row r="564" spans="2:13" s="332" customFormat="1" ht="31.5" x14ac:dyDescent="0.25">
      <c r="B564" s="110">
        <f t="shared" si="112"/>
        <v>15</v>
      </c>
      <c r="C564" s="129" t="s">
        <v>2591</v>
      </c>
      <c r="D564" s="134" t="s">
        <v>197</v>
      </c>
      <c r="E564" s="132" t="s">
        <v>7</v>
      </c>
      <c r="F564" s="133">
        <v>859.4</v>
      </c>
      <c r="G564" s="130">
        <f t="shared" si="110"/>
        <v>171.88</v>
      </c>
      <c r="H564" s="131">
        <f t="shared" si="111"/>
        <v>1031.28</v>
      </c>
      <c r="I564" s="330"/>
      <c r="J564" s="333"/>
      <c r="K564" s="331"/>
      <c r="L564" s="331"/>
      <c r="M564" s="331"/>
    </row>
    <row r="565" spans="2:13" s="332" customFormat="1" ht="31.5" x14ac:dyDescent="0.25">
      <c r="B565" s="110">
        <f t="shared" si="112"/>
        <v>16</v>
      </c>
      <c r="C565" s="129" t="s">
        <v>2592</v>
      </c>
      <c r="D565" s="134" t="s">
        <v>197</v>
      </c>
      <c r="E565" s="132" t="s">
        <v>7</v>
      </c>
      <c r="F565" s="133">
        <v>805.53</v>
      </c>
      <c r="G565" s="130">
        <f t="shared" si="110"/>
        <v>161.11000000000001</v>
      </c>
      <c r="H565" s="131">
        <f t="shared" si="111"/>
        <v>966.64</v>
      </c>
      <c r="I565" s="330"/>
      <c r="J565" s="333"/>
      <c r="K565" s="331"/>
      <c r="L565" s="331"/>
      <c r="M565" s="331"/>
    </row>
    <row r="566" spans="2:13" s="332" customFormat="1" ht="31.5" x14ac:dyDescent="0.25">
      <c r="B566" s="110">
        <f t="shared" si="112"/>
        <v>17</v>
      </c>
      <c r="C566" s="129" t="s">
        <v>2593</v>
      </c>
      <c r="D566" s="134" t="s">
        <v>2590</v>
      </c>
      <c r="E566" s="132" t="s">
        <v>7</v>
      </c>
      <c r="F566" s="133">
        <v>751.88</v>
      </c>
      <c r="G566" s="130">
        <f t="shared" si="110"/>
        <v>150.38</v>
      </c>
      <c r="H566" s="131">
        <f t="shared" si="111"/>
        <v>902.26</v>
      </c>
      <c r="I566" s="330"/>
      <c r="J566" s="333"/>
      <c r="K566" s="331"/>
      <c r="L566" s="331"/>
      <c r="M566" s="331"/>
    </row>
    <row r="567" spans="2:13" s="332" customFormat="1" ht="31.5" x14ac:dyDescent="0.25">
      <c r="B567" s="110">
        <f t="shared" si="112"/>
        <v>18</v>
      </c>
      <c r="C567" s="129" t="s">
        <v>2594</v>
      </c>
      <c r="D567" s="134" t="s">
        <v>2590</v>
      </c>
      <c r="E567" s="132" t="s">
        <v>7</v>
      </c>
      <c r="F567" s="133">
        <v>709.28</v>
      </c>
      <c r="G567" s="130">
        <f t="shared" si="110"/>
        <v>141.86000000000001</v>
      </c>
      <c r="H567" s="131">
        <f t="shared" si="111"/>
        <v>851.14</v>
      </c>
      <c r="I567" s="330"/>
      <c r="J567" s="333"/>
      <c r="K567" s="331"/>
      <c r="L567" s="331"/>
      <c r="M567" s="331"/>
    </row>
    <row r="568" spans="2:13" s="332" customFormat="1" ht="31.5" x14ac:dyDescent="0.25">
      <c r="B568" s="110">
        <f t="shared" si="112"/>
        <v>19</v>
      </c>
      <c r="C568" s="138" t="s">
        <v>3189</v>
      </c>
      <c r="D568" s="135" t="s">
        <v>197</v>
      </c>
      <c r="E568" s="54" t="s">
        <v>7</v>
      </c>
      <c r="F568" s="139">
        <v>657.69</v>
      </c>
      <c r="G568" s="323">
        <f t="shared" si="110"/>
        <v>131.54</v>
      </c>
      <c r="H568" s="137">
        <f t="shared" ref="H568:H583" si="113">G568+F568</f>
        <v>789.23</v>
      </c>
      <c r="I568" s="330"/>
      <c r="J568" s="333"/>
      <c r="K568" s="331"/>
      <c r="L568" s="331"/>
      <c r="M568" s="331"/>
    </row>
    <row r="569" spans="2:13" s="332" customFormat="1" ht="31.5" x14ac:dyDescent="0.25">
      <c r="B569" s="110">
        <f t="shared" si="112"/>
        <v>20</v>
      </c>
      <c r="C569" s="138" t="s">
        <v>2595</v>
      </c>
      <c r="D569" s="135" t="s">
        <v>197</v>
      </c>
      <c r="E569" s="54" t="s">
        <v>7</v>
      </c>
      <c r="F569" s="139">
        <v>932.77</v>
      </c>
      <c r="G569" s="323">
        <f t="shared" si="110"/>
        <v>186.55</v>
      </c>
      <c r="H569" s="137">
        <f t="shared" si="113"/>
        <v>1119.32</v>
      </c>
      <c r="I569" s="330"/>
      <c r="J569" s="333"/>
      <c r="K569" s="331"/>
      <c r="L569" s="331"/>
      <c r="M569" s="331"/>
    </row>
    <row r="570" spans="2:13" s="332" customFormat="1" ht="31.5" x14ac:dyDescent="0.25">
      <c r="B570" s="110">
        <f t="shared" si="112"/>
        <v>21</v>
      </c>
      <c r="C570" s="138" t="s">
        <v>2596</v>
      </c>
      <c r="D570" s="135" t="s">
        <v>197</v>
      </c>
      <c r="E570" s="54" t="s">
        <v>7</v>
      </c>
      <c r="F570" s="139">
        <v>2042.27</v>
      </c>
      <c r="G570" s="323">
        <f t="shared" si="110"/>
        <v>408.45</v>
      </c>
      <c r="H570" s="137">
        <f t="shared" si="113"/>
        <v>2450.7199999999998</v>
      </c>
      <c r="I570" s="330"/>
      <c r="J570" s="333"/>
      <c r="K570" s="331"/>
      <c r="L570" s="331"/>
      <c r="M570" s="331"/>
    </row>
    <row r="571" spans="2:13" s="332" customFormat="1" ht="31.5" x14ac:dyDescent="0.25">
      <c r="B571" s="110">
        <f t="shared" si="112"/>
        <v>22</v>
      </c>
      <c r="C571" s="135" t="s">
        <v>198</v>
      </c>
      <c r="D571" s="116" t="s">
        <v>197</v>
      </c>
      <c r="E571" s="117" t="s">
        <v>7</v>
      </c>
      <c r="F571" s="118">
        <v>794.19</v>
      </c>
      <c r="G571" s="114">
        <f t="shared" si="110"/>
        <v>158.84</v>
      </c>
      <c r="H571" s="119">
        <f t="shared" si="113"/>
        <v>953.03000000000009</v>
      </c>
      <c r="I571" s="330"/>
      <c r="J571" s="333"/>
      <c r="K571" s="331"/>
      <c r="L571" s="331"/>
      <c r="M571" s="331"/>
    </row>
    <row r="572" spans="2:13" s="332" customFormat="1" ht="78.75" x14ac:dyDescent="0.25">
      <c r="B572" s="110">
        <f t="shared" si="112"/>
        <v>23</v>
      </c>
      <c r="C572" s="135" t="s">
        <v>2484</v>
      </c>
      <c r="D572" s="116" t="s">
        <v>197</v>
      </c>
      <c r="E572" s="117" t="s">
        <v>7</v>
      </c>
      <c r="F572" s="118">
        <v>1726.67</v>
      </c>
      <c r="G572" s="114">
        <f t="shared" si="110"/>
        <v>345.33</v>
      </c>
      <c r="H572" s="119">
        <f t="shared" si="113"/>
        <v>2072</v>
      </c>
      <c r="I572" s="330"/>
      <c r="J572" s="333"/>
      <c r="K572" s="331"/>
      <c r="L572" s="331"/>
      <c r="M572" s="331"/>
    </row>
    <row r="573" spans="2:13" s="332" customFormat="1" x14ac:dyDescent="0.25">
      <c r="B573" s="110">
        <f t="shared" si="112"/>
        <v>24</v>
      </c>
      <c r="C573" s="122" t="s">
        <v>966</v>
      </c>
      <c r="D573" s="121" t="s">
        <v>176</v>
      </c>
      <c r="E573" s="117" t="s">
        <v>7</v>
      </c>
      <c r="F573" s="118">
        <v>412.25</v>
      </c>
      <c r="G573" s="114">
        <f t="shared" si="110"/>
        <v>82.45</v>
      </c>
      <c r="H573" s="119">
        <f t="shared" si="113"/>
        <v>494.7</v>
      </c>
      <c r="I573" s="330"/>
      <c r="J573" s="333"/>
      <c r="K573" s="331"/>
      <c r="L573" s="331"/>
      <c r="M573" s="331"/>
    </row>
    <row r="574" spans="2:13" s="332" customFormat="1" x14ac:dyDescent="0.25">
      <c r="B574" s="110">
        <f t="shared" si="112"/>
        <v>25</v>
      </c>
      <c r="C574" s="122" t="s">
        <v>967</v>
      </c>
      <c r="D574" s="121" t="s">
        <v>176</v>
      </c>
      <c r="E574" s="117" t="s">
        <v>7</v>
      </c>
      <c r="F574" s="118">
        <v>403.15</v>
      </c>
      <c r="G574" s="114">
        <f t="shared" si="110"/>
        <v>80.63</v>
      </c>
      <c r="H574" s="119">
        <f t="shared" si="113"/>
        <v>483.78</v>
      </c>
      <c r="I574" s="330"/>
      <c r="J574" s="333"/>
      <c r="K574" s="331"/>
      <c r="L574" s="331"/>
      <c r="M574" s="331"/>
    </row>
    <row r="575" spans="2:13" s="332" customFormat="1" ht="31.5" x14ac:dyDescent="0.25">
      <c r="B575" s="110">
        <f t="shared" si="112"/>
        <v>26</v>
      </c>
      <c r="C575" s="122" t="s">
        <v>968</v>
      </c>
      <c r="D575" s="121" t="s">
        <v>969</v>
      </c>
      <c r="E575" s="117" t="s">
        <v>7</v>
      </c>
      <c r="F575" s="118">
        <v>487.28</v>
      </c>
      <c r="G575" s="114">
        <f t="shared" si="110"/>
        <v>97.46</v>
      </c>
      <c r="H575" s="119">
        <f t="shared" si="113"/>
        <v>584.74</v>
      </c>
      <c r="I575" s="330"/>
      <c r="J575" s="333"/>
      <c r="K575" s="331"/>
      <c r="L575" s="331"/>
      <c r="M575" s="331"/>
    </row>
    <row r="576" spans="2:13" s="332" customFormat="1" ht="31.5" x14ac:dyDescent="0.25">
      <c r="B576" s="110">
        <f t="shared" si="112"/>
        <v>27</v>
      </c>
      <c r="C576" s="60" t="s">
        <v>2993</v>
      </c>
      <c r="D576" s="121" t="s">
        <v>969</v>
      </c>
      <c r="E576" s="117" t="s">
        <v>7</v>
      </c>
      <c r="F576" s="118">
        <v>511.95</v>
      </c>
      <c r="G576" s="114">
        <f t="shared" si="110"/>
        <v>102.39</v>
      </c>
      <c r="H576" s="119">
        <f t="shared" si="113"/>
        <v>614.34</v>
      </c>
      <c r="I576" s="330"/>
      <c r="J576" s="333"/>
      <c r="K576" s="331"/>
      <c r="L576" s="331"/>
      <c r="M576" s="331"/>
    </row>
    <row r="577" spans="2:13" s="332" customFormat="1" ht="31.5" x14ac:dyDescent="0.25">
      <c r="B577" s="110">
        <f t="shared" si="112"/>
        <v>28</v>
      </c>
      <c r="C577" s="60" t="s">
        <v>2994</v>
      </c>
      <c r="D577" s="121" t="s">
        <v>969</v>
      </c>
      <c r="E577" s="117" t="s">
        <v>7</v>
      </c>
      <c r="F577" s="118">
        <v>496.92</v>
      </c>
      <c r="G577" s="114">
        <f t="shared" si="110"/>
        <v>99.38</v>
      </c>
      <c r="H577" s="119">
        <f t="shared" si="113"/>
        <v>596.29999999999995</v>
      </c>
      <c r="I577" s="330"/>
      <c r="J577" s="333"/>
      <c r="K577" s="331"/>
      <c r="L577" s="331"/>
      <c r="M577" s="331"/>
    </row>
    <row r="578" spans="2:13" s="332" customFormat="1" x14ac:dyDescent="0.25">
      <c r="B578" s="110">
        <f t="shared" si="112"/>
        <v>29</v>
      </c>
      <c r="C578" s="122" t="s">
        <v>970</v>
      </c>
      <c r="D578" s="121" t="s">
        <v>176</v>
      </c>
      <c r="E578" s="117" t="s">
        <v>7</v>
      </c>
      <c r="F578" s="118">
        <v>711.06</v>
      </c>
      <c r="G578" s="114">
        <f t="shared" si="110"/>
        <v>142.21</v>
      </c>
      <c r="H578" s="119">
        <f t="shared" si="113"/>
        <v>853.27</v>
      </c>
      <c r="I578" s="330"/>
      <c r="J578" s="333"/>
      <c r="K578" s="331"/>
      <c r="L578" s="331"/>
      <c r="M578" s="331"/>
    </row>
    <row r="579" spans="2:13" s="332" customFormat="1" ht="31.5" x14ac:dyDescent="0.25">
      <c r="B579" s="110">
        <f t="shared" si="112"/>
        <v>30</v>
      </c>
      <c r="C579" s="122" t="s">
        <v>971</v>
      </c>
      <c r="D579" s="121" t="s">
        <v>969</v>
      </c>
      <c r="E579" s="117" t="s">
        <v>7</v>
      </c>
      <c r="F579" s="136">
        <v>450.73</v>
      </c>
      <c r="G579" s="114">
        <f t="shared" si="110"/>
        <v>90.15</v>
      </c>
      <c r="H579" s="119">
        <f t="shared" si="113"/>
        <v>540.88</v>
      </c>
      <c r="I579" s="330"/>
      <c r="J579" s="333"/>
      <c r="K579" s="331"/>
      <c r="L579" s="331"/>
      <c r="M579" s="331"/>
    </row>
    <row r="580" spans="2:13" s="332" customFormat="1" x14ac:dyDescent="0.25">
      <c r="B580" s="110">
        <f t="shared" si="112"/>
        <v>31</v>
      </c>
      <c r="C580" s="122" t="s">
        <v>972</v>
      </c>
      <c r="D580" s="121" t="s">
        <v>176</v>
      </c>
      <c r="E580" s="117" t="s">
        <v>7</v>
      </c>
      <c r="F580" s="118">
        <v>1772.01</v>
      </c>
      <c r="G580" s="114">
        <f t="shared" si="110"/>
        <v>354.4</v>
      </c>
      <c r="H580" s="119">
        <f t="shared" si="113"/>
        <v>2126.41</v>
      </c>
      <c r="I580" s="330"/>
      <c r="J580" s="333"/>
      <c r="K580" s="331"/>
      <c r="L580" s="331"/>
      <c r="M580" s="331"/>
    </row>
    <row r="581" spans="2:13" s="332" customFormat="1" ht="31.5" x14ac:dyDescent="0.25">
      <c r="B581" s="110">
        <f t="shared" si="112"/>
        <v>32</v>
      </c>
      <c r="C581" s="122" t="s">
        <v>973</v>
      </c>
      <c r="D581" s="121" t="s">
        <v>969</v>
      </c>
      <c r="E581" s="117" t="s">
        <v>7</v>
      </c>
      <c r="F581" s="118">
        <v>425.37</v>
      </c>
      <c r="G581" s="114">
        <f t="shared" si="110"/>
        <v>85.07</v>
      </c>
      <c r="H581" s="119">
        <f t="shared" si="113"/>
        <v>510.44</v>
      </c>
      <c r="I581" s="330"/>
      <c r="J581" s="333"/>
      <c r="K581" s="331"/>
      <c r="L581" s="331"/>
      <c r="M581" s="331"/>
    </row>
    <row r="582" spans="2:13" s="332" customFormat="1" ht="31.5" x14ac:dyDescent="0.25">
      <c r="B582" s="110">
        <f t="shared" si="112"/>
        <v>33</v>
      </c>
      <c r="C582" s="122" t="s">
        <v>974</v>
      </c>
      <c r="D582" s="121" t="s">
        <v>969</v>
      </c>
      <c r="E582" s="117" t="s">
        <v>7</v>
      </c>
      <c r="F582" s="118">
        <v>532.58000000000004</v>
      </c>
      <c r="G582" s="114">
        <f t="shared" si="110"/>
        <v>106.52</v>
      </c>
      <c r="H582" s="119">
        <f t="shared" si="113"/>
        <v>639.1</v>
      </c>
      <c r="I582" s="330"/>
      <c r="J582" s="333"/>
      <c r="K582" s="331"/>
      <c r="L582" s="331"/>
      <c r="M582" s="331"/>
    </row>
    <row r="583" spans="2:13" s="332" customFormat="1" ht="16.5" thickBot="1" x14ac:dyDescent="0.3">
      <c r="B583" s="110">
        <f t="shared" si="112"/>
        <v>34</v>
      </c>
      <c r="C583" s="122" t="s">
        <v>975</v>
      </c>
      <c r="D583" s="121" t="s">
        <v>176</v>
      </c>
      <c r="E583" s="117" t="s">
        <v>7</v>
      </c>
      <c r="F583" s="118">
        <v>508.42</v>
      </c>
      <c r="G583" s="114">
        <f t="shared" si="110"/>
        <v>101.68</v>
      </c>
      <c r="H583" s="119">
        <f t="shared" si="113"/>
        <v>610.1</v>
      </c>
      <c r="I583" s="330"/>
      <c r="J583" s="333"/>
      <c r="K583" s="331"/>
      <c r="L583" s="331"/>
      <c r="M583" s="331"/>
    </row>
    <row r="584" spans="2:13" s="332" customFormat="1" ht="16.5" thickBot="1" x14ac:dyDescent="0.3">
      <c r="B584" s="441" t="s">
        <v>2485</v>
      </c>
      <c r="C584" s="442"/>
      <c r="D584" s="442"/>
      <c r="E584" s="442"/>
      <c r="F584" s="442"/>
      <c r="G584" s="442"/>
      <c r="H584" s="443"/>
      <c r="I584" s="330"/>
      <c r="J584" s="333"/>
      <c r="K584" s="331"/>
      <c r="L584" s="331"/>
      <c r="M584" s="331"/>
    </row>
    <row r="585" spans="2:13" s="332" customFormat="1" x14ac:dyDescent="0.25">
      <c r="B585" s="109">
        <v>35</v>
      </c>
      <c r="C585" s="122" t="s">
        <v>2995</v>
      </c>
      <c r="D585" s="121" t="s">
        <v>176</v>
      </c>
      <c r="E585" s="117" t="s">
        <v>7</v>
      </c>
      <c r="F585" s="118">
        <v>900.04</v>
      </c>
      <c r="G585" s="114">
        <f t="shared" ref="G585:G647" si="114">ROUND(F585*0.2,2)</f>
        <v>180.01</v>
      </c>
      <c r="H585" s="119">
        <f t="shared" ref="H585:H647" si="115">G585+F585</f>
        <v>1080.05</v>
      </c>
      <c r="I585" s="330"/>
      <c r="J585" s="333"/>
      <c r="K585" s="331"/>
      <c r="L585" s="331"/>
      <c r="M585" s="331"/>
    </row>
    <row r="586" spans="2:13" s="332" customFormat="1" ht="31.5" x14ac:dyDescent="0.25">
      <c r="B586" s="110">
        <v>36</v>
      </c>
      <c r="C586" s="122" t="s">
        <v>2996</v>
      </c>
      <c r="D586" s="121" t="s">
        <v>969</v>
      </c>
      <c r="E586" s="117" t="s">
        <v>7</v>
      </c>
      <c r="F586" s="118">
        <v>450.39</v>
      </c>
      <c r="G586" s="114">
        <f t="shared" si="114"/>
        <v>90.08</v>
      </c>
      <c r="H586" s="119">
        <f t="shared" si="115"/>
        <v>540.47</v>
      </c>
      <c r="I586" s="330"/>
      <c r="J586" s="333"/>
      <c r="K586" s="331"/>
      <c r="L586" s="331"/>
      <c r="M586" s="331"/>
    </row>
    <row r="587" spans="2:13" s="332" customFormat="1" ht="48" thickBot="1" x14ac:dyDescent="0.3">
      <c r="B587" s="109">
        <v>37</v>
      </c>
      <c r="C587" s="123" t="s">
        <v>2997</v>
      </c>
      <c r="D587" s="124" t="s">
        <v>969</v>
      </c>
      <c r="E587" s="125" t="s">
        <v>7</v>
      </c>
      <c r="F587" s="126">
        <v>497.64</v>
      </c>
      <c r="G587" s="127">
        <f t="shared" si="114"/>
        <v>99.53</v>
      </c>
      <c r="H587" s="128">
        <f t="shared" si="115"/>
        <v>597.16999999999996</v>
      </c>
      <c r="I587" s="330"/>
      <c r="J587" s="333"/>
      <c r="K587" s="331"/>
      <c r="L587" s="331"/>
      <c r="M587" s="331"/>
    </row>
    <row r="588" spans="2:13" s="332" customFormat="1" ht="16.5" thickBot="1" x14ac:dyDescent="0.3">
      <c r="B588" s="441" t="s">
        <v>2486</v>
      </c>
      <c r="C588" s="442"/>
      <c r="D588" s="442"/>
      <c r="E588" s="442"/>
      <c r="F588" s="442"/>
      <c r="G588" s="442"/>
      <c r="H588" s="443"/>
      <c r="I588" s="330"/>
      <c r="J588" s="333"/>
      <c r="K588" s="331"/>
      <c r="L588" s="331"/>
      <c r="M588" s="331"/>
    </row>
    <row r="589" spans="2:13" s="332" customFormat="1" ht="31.5" x14ac:dyDescent="0.25">
      <c r="B589" s="109">
        <v>38</v>
      </c>
      <c r="C589" s="111" t="s">
        <v>981</v>
      </c>
      <c r="D589" s="147" t="s">
        <v>197</v>
      </c>
      <c r="E589" s="112" t="s">
        <v>7</v>
      </c>
      <c r="F589" s="113">
        <v>580.65</v>
      </c>
      <c r="G589" s="114">
        <f t="shared" si="114"/>
        <v>116.13</v>
      </c>
      <c r="H589" s="115">
        <f t="shared" si="115"/>
        <v>696.78</v>
      </c>
      <c r="I589" s="330"/>
      <c r="J589" s="333"/>
      <c r="K589" s="331"/>
      <c r="L589" s="331"/>
      <c r="M589" s="331"/>
    </row>
    <row r="590" spans="2:13" s="332" customFormat="1" ht="31.5" x14ac:dyDescent="0.25">
      <c r="B590" s="110">
        <f t="shared" ref="B590:B603" si="116">1+B589</f>
        <v>39</v>
      </c>
      <c r="C590" s="60" t="s">
        <v>982</v>
      </c>
      <c r="D590" s="121" t="s">
        <v>176</v>
      </c>
      <c r="E590" s="117" t="s">
        <v>7</v>
      </c>
      <c r="F590" s="118">
        <v>594.24</v>
      </c>
      <c r="G590" s="114">
        <f t="shared" si="114"/>
        <v>118.85</v>
      </c>
      <c r="H590" s="119">
        <f t="shared" si="115"/>
        <v>713.09</v>
      </c>
      <c r="I590" s="330"/>
      <c r="J590" s="333"/>
      <c r="K590" s="331"/>
      <c r="L590" s="331"/>
      <c r="M590" s="331"/>
    </row>
    <row r="591" spans="2:13" s="332" customFormat="1" x14ac:dyDescent="0.25">
      <c r="B591" s="110">
        <f t="shared" si="116"/>
        <v>40</v>
      </c>
      <c r="C591" s="121" t="s">
        <v>2998</v>
      </c>
      <c r="D591" s="116" t="s">
        <v>197</v>
      </c>
      <c r="E591" s="117" t="s">
        <v>7</v>
      </c>
      <c r="F591" s="120">
        <v>823.73</v>
      </c>
      <c r="G591" s="114">
        <f t="shared" si="114"/>
        <v>164.75</v>
      </c>
      <c r="H591" s="119">
        <f t="shared" si="115"/>
        <v>988.48</v>
      </c>
      <c r="I591" s="330"/>
      <c r="J591" s="333"/>
      <c r="K591" s="331"/>
      <c r="L591" s="331"/>
      <c r="M591" s="331"/>
    </row>
    <row r="592" spans="2:13" s="332" customFormat="1" ht="31.5" x14ac:dyDescent="0.25">
      <c r="B592" s="110">
        <f t="shared" si="116"/>
        <v>41</v>
      </c>
      <c r="C592" s="116" t="s">
        <v>202</v>
      </c>
      <c r="D592" s="116" t="s">
        <v>197</v>
      </c>
      <c r="E592" s="117" t="s">
        <v>7</v>
      </c>
      <c r="F592" s="118">
        <v>450.93</v>
      </c>
      <c r="G592" s="114">
        <f t="shared" si="114"/>
        <v>90.19</v>
      </c>
      <c r="H592" s="119">
        <f t="shared" si="115"/>
        <v>541.12</v>
      </c>
      <c r="I592" s="330"/>
      <c r="J592" s="333"/>
      <c r="K592" s="331"/>
      <c r="L592" s="331"/>
      <c r="M592" s="331"/>
    </row>
    <row r="593" spans="2:13" s="332" customFormat="1" x14ac:dyDescent="0.25">
      <c r="B593" s="110">
        <f t="shared" si="116"/>
        <v>42</v>
      </c>
      <c r="C593" s="122" t="s">
        <v>2999</v>
      </c>
      <c r="D593" s="116" t="s">
        <v>197</v>
      </c>
      <c r="E593" s="117" t="s">
        <v>7</v>
      </c>
      <c r="F593" s="244">
        <v>171.78</v>
      </c>
      <c r="G593" s="242">
        <f>ROUND(F593*0.2,2)</f>
        <v>34.36</v>
      </c>
      <c r="H593" s="119">
        <f>G593+F593</f>
        <v>206.14</v>
      </c>
      <c r="I593" s="330"/>
      <c r="J593" s="333"/>
      <c r="K593" s="331"/>
      <c r="L593" s="331"/>
      <c r="M593" s="331"/>
    </row>
    <row r="594" spans="2:13" s="332" customFormat="1" x14ac:dyDescent="0.25">
      <c r="B594" s="110">
        <f t="shared" si="116"/>
        <v>43</v>
      </c>
      <c r="C594" s="116" t="s">
        <v>2487</v>
      </c>
      <c r="D594" s="116" t="s">
        <v>197</v>
      </c>
      <c r="E594" s="117" t="s">
        <v>7</v>
      </c>
      <c r="F594" s="118">
        <v>254.78</v>
      </c>
      <c r="G594" s="114">
        <f t="shared" si="114"/>
        <v>50.96</v>
      </c>
      <c r="H594" s="119">
        <f t="shared" si="115"/>
        <v>305.74</v>
      </c>
      <c r="I594" s="330"/>
      <c r="J594" s="333"/>
      <c r="K594" s="331"/>
      <c r="L594" s="331"/>
      <c r="M594" s="331"/>
    </row>
    <row r="595" spans="2:13" s="332" customFormat="1" x14ac:dyDescent="0.25">
      <c r="B595" s="110">
        <f t="shared" si="116"/>
        <v>44</v>
      </c>
      <c r="C595" s="116" t="s">
        <v>2488</v>
      </c>
      <c r="D595" s="116" t="s">
        <v>197</v>
      </c>
      <c r="E595" s="117" t="s">
        <v>7</v>
      </c>
      <c r="F595" s="118">
        <v>316.85000000000002</v>
      </c>
      <c r="G595" s="114">
        <f t="shared" si="114"/>
        <v>63.37</v>
      </c>
      <c r="H595" s="119">
        <f t="shared" si="115"/>
        <v>380.22</v>
      </c>
      <c r="I595" s="330"/>
      <c r="J595" s="333"/>
      <c r="K595" s="331"/>
      <c r="L595" s="331"/>
      <c r="M595" s="331"/>
    </row>
    <row r="596" spans="2:13" s="332" customFormat="1" x14ac:dyDescent="0.25">
      <c r="B596" s="110">
        <f t="shared" si="116"/>
        <v>45</v>
      </c>
      <c r="C596" s="116" t="s">
        <v>203</v>
      </c>
      <c r="D596" s="116" t="s">
        <v>197</v>
      </c>
      <c r="E596" s="117" t="s">
        <v>7</v>
      </c>
      <c r="F596" s="118">
        <v>602.28</v>
      </c>
      <c r="G596" s="114">
        <f t="shared" si="114"/>
        <v>120.46</v>
      </c>
      <c r="H596" s="119">
        <f t="shared" si="115"/>
        <v>722.74</v>
      </c>
      <c r="I596" s="330"/>
      <c r="J596" s="333"/>
      <c r="K596" s="331"/>
      <c r="L596" s="331"/>
      <c r="M596" s="331"/>
    </row>
    <row r="597" spans="2:13" s="332" customFormat="1" x14ac:dyDescent="0.25">
      <c r="B597" s="110">
        <f t="shared" si="116"/>
        <v>46</v>
      </c>
      <c r="C597" s="122" t="s">
        <v>983</v>
      </c>
      <c r="D597" s="116" t="s">
        <v>197</v>
      </c>
      <c r="E597" s="117" t="s">
        <v>7</v>
      </c>
      <c r="F597" s="120">
        <v>212.84</v>
      </c>
      <c r="G597" s="114">
        <f t="shared" si="114"/>
        <v>42.57</v>
      </c>
      <c r="H597" s="119">
        <f t="shared" si="115"/>
        <v>255.41</v>
      </c>
      <c r="I597" s="330"/>
      <c r="J597" s="333"/>
      <c r="K597" s="331"/>
      <c r="L597" s="331"/>
      <c r="M597" s="331"/>
    </row>
    <row r="598" spans="2:13" s="332" customFormat="1" x14ac:dyDescent="0.25">
      <c r="B598" s="110">
        <f t="shared" si="116"/>
        <v>47</v>
      </c>
      <c r="C598" s="122" t="s">
        <v>798</v>
      </c>
      <c r="D598" s="121" t="s">
        <v>176</v>
      </c>
      <c r="E598" s="117" t="s">
        <v>7</v>
      </c>
      <c r="F598" s="118">
        <v>449.88</v>
      </c>
      <c r="G598" s="114">
        <f t="shared" si="114"/>
        <v>89.98</v>
      </c>
      <c r="H598" s="119">
        <f t="shared" si="115"/>
        <v>539.86</v>
      </c>
      <c r="I598" s="330"/>
      <c r="J598" s="333"/>
      <c r="K598" s="331"/>
      <c r="L598" s="331"/>
      <c r="M598" s="331"/>
    </row>
    <row r="599" spans="2:13" s="332" customFormat="1" x14ac:dyDescent="0.25">
      <c r="B599" s="110">
        <f t="shared" si="116"/>
        <v>48</v>
      </c>
      <c r="C599" s="122" t="s">
        <v>799</v>
      </c>
      <c r="D599" s="121" t="s">
        <v>176</v>
      </c>
      <c r="E599" s="117" t="s">
        <v>7</v>
      </c>
      <c r="F599" s="118">
        <v>317.7</v>
      </c>
      <c r="G599" s="114">
        <f t="shared" si="114"/>
        <v>63.54</v>
      </c>
      <c r="H599" s="119">
        <f t="shared" si="115"/>
        <v>381.24</v>
      </c>
      <c r="I599" s="330"/>
      <c r="J599" s="333"/>
      <c r="K599" s="331"/>
      <c r="L599" s="331"/>
      <c r="M599" s="331"/>
    </row>
    <row r="600" spans="2:13" s="332" customFormat="1" x14ac:dyDescent="0.25">
      <c r="B600" s="110">
        <f t="shared" si="116"/>
        <v>49</v>
      </c>
      <c r="C600" s="122" t="s">
        <v>800</v>
      </c>
      <c r="D600" s="121" t="s">
        <v>176</v>
      </c>
      <c r="E600" s="117" t="s">
        <v>7</v>
      </c>
      <c r="F600" s="118">
        <v>322.95999999999998</v>
      </c>
      <c r="G600" s="114">
        <f t="shared" si="114"/>
        <v>64.59</v>
      </c>
      <c r="H600" s="119">
        <f t="shared" si="115"/>
        <v>387.54999999999995</v>
      </c>
      <c r="I600" s="330"/>
      <c r="J600" s="333"/>
      <c r="K600" s="331"/>
      <c r="L600" s="331"/>
      <c r="M600" s="331"/>
    </row>
    <row r="601" spans="2:13" s="332" customFormat="1" x14ac:dyDescent="0.25">
      <c r="B601" s="110">
        <f t="shared" si="116"/>
        <v>50</v>
      </c>
      <c r="C601" s="122" t="s">
        <v>984</v>
      </c>
      <c r="D601" s="121" t="s">
        <v>176</v>
      </c>
      <c r="E601" s="117" t="s">
        <v>7</v>
      </c>
      <c r="F601" s="118">
        <v>740.01</v>
      </c>
      <c r="G601" s="114">
        <f t="shared" si="114"/>
        <v>148</v>
      </c>
      <c r="H601" s="119">
        <f t="shared" si="115"/>
        <v>888.01</v>
      </c>
      <c r="I601" s="330"/>
      <c r="J601" s="333"/>
      <c r="K601" s="331"/>
      <c r="L601" s="331"/>
      <c r="M601" s="331"/>
    </row>
    <row r="602" spans="2:13" s="332" customFormat="1" x14ac:dyDescent="0.25">
      <c r="B602" s="110">
        <f t="shared" si="116"/>
        <v>51</v>
      </c>
      <c r="C602" s="122" t="s">
        <v>2489</v>
      </c>
      <c r="D602" s="121" t="s">
        <v>176</v>
      </c>
      <c r="E602" s="117" t="s">
        <v>7</v>
      </c>
      <c r="F602" s="118">
        <v>197.52</v>
      </c>
      <c r="G602" s="114">
        <f t="shared" si="114"/>
        <v>39.5</v>
      </c>
      <c r="H602" s="119">
        <f t="shared" si="115"/>
        <v>237.02</v>
      </c>
      <c r="I602" s="330"/>
      <c r="J602" s="333"/>
      <c r="K602" s="331"/>
      <c r="L602" s="331"/>
      <c r="M602" s="331"/>
    </row>
    <row r="603" spans="2:13" s="332" customFormat="1" ht="16.5" thickBot="1" x14ac:dyDescent="0.3">
      <c r="B603" s="110">
        <f t="shared" si="116"/>
        <v>52</v>
      </c>
      <c r="C603" s="123" t="s">
        <v>2490</v>
      </c>
      <c r="D603" s="124" t="s">
        <v>176</v>
      </c>
      <c r="E603" s="125" t="s">
        <v>7</v>
      </c>
      <c r="F603" s="126">
        <v>1034.78</v>
      </c>
      <c r="G603" s="127">
        <f t="shared" si="114"/>
        <v>206.96</v>
      </c>
      <c r="H603" s="128">
        <f t="shared" si="115"/>
        <v>1241.74</v>
      </c>
      <c r="I603" s="330"/>
      <c r="J603" s="333"/>
      <c r="K603" s="331"/>
      <c r="L603" s="331"/>
      <c r="M603" s="331"/>
    </row>
    <row r="604" spans="2:13" s="332" customFormat="1" ht="16.5" thickBot="1" x14ac:dyDescent="0.3">
      <c r="B604" s="441" t="s">
        <v>2491</v>
      </c>
      <c r="C604" s="442"/>
      <c r="D604" s="442"/>
      <c r="E604" s="442"/>
      <c r="F604" s="442"/>
      <c r="G604" s="442"/>
      <c r="H604" s="443"/>
      <c r="I604" s="330"/>
      <c r="J604" s="333"/>
      <c r="K604" s="331"/>
      <c r="L604" s="331"/>
      <c r="M604" s="331"/>
    </row>
    <row r="605" spans="2:13" s="332" customFormat="1" x14ac:dyDescent="0.25">
      <c r="B605" s="110">
        <v>53</v>
      </c>
      <c r="C605" s="147" t="s">
        <v>177</v>
      </c>
      <c r="D605" s="147" t="s">
        <v>176</v>
      </c>
      <c r="E605" s="112" t="s">
        <v>7</v>
      </c>
      <c r="F605" s="148">
        <v>730.29</v>
      </c>
      <c r="G605" s="114">
        <f t="shared" si="114"/>
        <v>146.06</v>
      </c>
      <c r="H605" s="115">
        <f t="shared" si="115"/>
        <v>876.34999999999991</v>
      </c>
      <c r="I605" s="330"/>
      <c r="J605" s="333"/>
      <c r="K605" s="331"/>
      <c r="L605" s="331"/>
      <c r="M605" s="331"/>
    </row>
    <row r="606" spans="2:13" s="332" customFormat="1" x14ac:dyDescent="0.25">
      <c r="B606" s="110">
        <f>1+B605</f>
        <v>54</v>
      </c>
      <c r="C606" s="135" t="s">
        <v>2597</v>
      </c>
      <c r="D606" s="135" t="s">
        <v>176</v>
      </c>
      <c r="E606" s="54" t="s">
        <v>7</v>
      </c>
      <c r="F606" s="139">
        <v>363.85</v>
      </c>
      <c r="G606" s="323">
        <f t="shared" si="114"/>
        <v>72.77</v>
      </c>
      <c r="H606" s="137">
        <f t="shared" si="115"/>
        <v>436.62</v>
      </c>
      <c r="I606" s="330"/>
      <c r="J606" s="333"/>
      <c r="K606" s="331"/>
      <c r="L606" s="331"/>
      <c r="M606" s="331"/>
    </row>
    <row r="607" spans="2:13" s="332" customFormat="1" x14ac:dyDescent="0.25">
      <c r="B607" s="110">
        <f t="shared" ref="B607:B630" si="117">1+B606</f>
        <v>55</v>
      </c>
      <c r="C607" s="135" t="s">
        <v>2598</v>
      </c>
      <c r="D607" s="135" t="s">
        <v>176</v>
      </c>
      <c r="E607" s="54" t="s">
        <v>7</v>
      </c>
      <c r="F607" s="139">
        <v>492.08</v>
      </c>
      <c r="G607" s="323">
        <f t="shared" si="114"/>
        <v>98.42</v>
      </c>
      <c r="H607" s="137">
        <f t="shared" si="115"/>
        <v>590.5</v>
      </c>
      <c r="I607" s="330"/>
      <c r="J607" s="333"/>
      <c r="K607" s="331"/>
      <c r="L607" s="331"/>
      <c r="M607" s="331"/>
    </row>
    <row r="608" spans="2:13" s="332" customFormat="1" x14ac:dyDescent="0.25">
      <c r="B608" s="110">
        <f t="shared" si="117"/>
        <v>56</v>
      </c>
      <c r="C608" s="135" t="s">
        <v>178</v>
      </c>
      <c r="D608" s="135" t="s">
        <v>176</v>
      </c>
      <c r="E608" s="54" t="s">
        <v>7</v>
      </c>
      <c r="F608" s="139">
        <v>376.55</v>
      </c>
      <c r="G608" s="323">
        <f t="shared" si="114"/>
        <v>75.31</v>
      </c>
      <c r="H608" s="137">
        <f t="shared" si="115"/>
        <v>451.86</v>
      </c>
      <c r="I608" s="330"/>
      <c r="J608" s="333"/>
      <c r="K608" s="331"/>
      <c r="L608" s="331"/>
      <c r="M608" s="331"/>
    </row>
    <row r="609" spans="2:13" s="332" customFormat="1" x14ac:dyDescent="0.25">
      <c r="B609" s="110">
        <f t="shared" si="117"/>
        <v>57</v>
      </c>
      <c r="C609" s="135" t="s">
        <v>175</v>
      </c>
      <c r="D609" s="116" t="s">
        <v>176</v>
      </c>
      <c r="E609" s="117" t="s">
        <v>7</v>
      </c>
      <c r="F609" s="118">
        <v>506</v>
      </c>
      <c r="G609" s="114">
        <f t="shared" si="114"/>
        <v>101.2</v>
      </c>
      <c r="H609" s="119">
        <f t="shared" si="115"/>
        <v>607.20000000000005</v>
      </c>
      <c r="I609" s="330"/>
      <c r="J609" s="333"/>
      <c r="K609" s="331"/>
      <c r="L609" s="331"/>
      <c r="M609" s="331"/>
    </row>
    <row r="610" spans="2:13" s="332" customFormat="1" x14ac:dyDescent="0.25">
      <c r="B610" s="110">
        <f t="shared" si="117"/>
        <v>58</v>
      </c>
      <c r="C610" s="135" t="s">
        <v>179</v>
      </c>
      <c r="D610" s="116" t="s">
        <v>176</v>
      </c>
      <c r="E610" s="117" t="s">
        <v>7</v>
      </c>
      <c r="F610" s="118">
        <v>965.75</v>
      </c>
      <c r="G610" s="114">
        <f t="shared" si="114"/>
        <v>193.15</v>
      </c>
      <c r="H610" s="119">
        <f t="shared" si="115"/>
        <v>1158.9000000000001</v>
      </c>
      <c r="I610" s="330"/>
      <c r="J610" s="333"/>
      <c r="K610" s="331"/>
      <c r="L610" s="331"/>
      <c r="M610" s="331"/>
    </row>
    <row r="611" spans="2:13" s="332" customFormat="1" x14ac:dyDescent="0.25">
      <c r="B611" s="110">
        <f t="shared" si="117"/>
        <v>59</v>
      </c>
      <c r="C611" s="135" t="s">
        <v>180</v>
      </c>
      <c r="D611" s="116" t="s">
        <v>176</v>
      </c>
      <c r="E611" s="117" t="s">
        <v>7</v>
      </c>
      <c r="F611" s="118">
        <v>337.65</v>
      </c>
      <c r="G611" s="114">
        <f t="shared" si="114"/>
        <v>67.53</v>
      </c>
      <c r="H611" s="119">
        <f t="shared" si="115"/>
        <v>405.17999999999995</v>
      </c>
      <c r="I611" s="330"/>
      <c r="J611" s="333"/>
      <c r="K611" s="331"/>
      <c r="L611" s="331"/>
      <c r="M611" s="331"/>
    </row>
    <row r="612" spans="2:13" s="332" customFormat="1" ht="31.5" x14ac:dyDescent="0.25">
      <c r="B612" s="110">
        <f t="shared" si="117"/>
        <v>60</v>
      </c>
      <c r="C612" s="135" t="s">
        <v>181</v>
      </c>
      <c r="D612" s="116" t="s">
        <v>176</v>
      </c>
      <c r="E612" s="117" t="s">
        <v>7</v>
      </c>
      <c r="F612" s="118">
        <v>459.25</v>
      </c>
      <c r="G612" s="114">
        <f t="shared" si="114"/>
        <v>91.85</v>
      </c>
      <c r="H612" s="119">
        <f t="shared" si="115"/>
        <v>551.1</v>
      </c>
      <c r="I612" s="330"/>
      <c r="J612" s="333"/>
      <c r="K612" s="331"/>
      <c r="L612" s="331"/>
      <c r="M612" s="331"/>
    </row>
    <row r="613" spans="2:13" s="332" customFormat="1" x14ac:dyDescent="0.25">
      <c r="B613" s="110">
        <f t="shared" si="117"/>
        <v>61</v>
      </c>
      <c r="C613" s="135" t="s">
        <v>182</v>
      </c>
      <c r="D613" s="116" t="s">
        <v>176</v>
      </c>
      <c r="E613" s="117" t="s">
        <v>7</v>
      </c>
      <c r="F613" s="118">
        <v>692.62</v>
      </c>
      <c r="G613" s="114">
        <f t="shared" si="114"/>
        <v>138.52000000000001</v>
      </c>
      <c r="H613" s="119">
        <f t="shared" si="115"/>
        <v>831.14</v>
      </c>
      <c r="I613" s="330"/>
      <c r="J613" s="333"/>
      <c r="K613" s="331"/>
      <c r="L613" s="331"/>
      <c r="M613" s="331"/>
    </row>
    <row r="614" spans="2:13" s="332" customFormat="1" x14ac:dyDescent="0.25">
      <c r="B614" s="110">
        <f t="shared" si="117"/>
        <v>62</v>
      </c>
      <c r="C614" s="135" t="s">
        <v>185</v>
      </c>
      <c r="D614" s="116" t="s">
        <v>176</v>
      </c>
      <c r="E614" s="117" t="s">
        <v>7</v>
      </c>
      <c r="F614" s="118">
        <v>569.32000000000005</v>
      </c>
      <c r="G614" s="114">
        <f t="shared" si="114"/>
        <v>113.86</v>
      </c>
      <c r="H614" s="119">
        <f t="shared" si="115"/>
        <v>683.18000000000006</v>
      </c>
      <c r="I614" s="330"/>
      <c r="J614" s="333"/>
      <c r="K614" s="331"/>
      <c r="L614" s="331"/>
      <c r="M614" s="331"/>
    </row>
    <row r="615" spans="2:13" s="332" customFormat="1" x14ac:dyDescent="0.25">
      <c r="B615" s="110">
        <f t="shared" si="117"/>
        <v>63</v>
      </c>
      <c r="C615" s="135" t="s">
        <v>186</v>
      </c>
      <c r="D615" s="116" t="s">
        <v>176</v>
      </c>
      <c r="E615" s="117" t="s">
        <v>7</v>
      </c>
      <c r="F615" s="118">
        <v>551.67999999999995</v>
      </c>
      <c r="G615" s="114">
        <f t="shared" si="114"/>
        <v>110.34</v>
      </c>
      <c r="H615" s="119">
        <f t="shared" si="115"/>
        <v>662.02</v>
      </c>
      <c r="I615" s="330"/>
      <c r="J615" s="333"/>
      <c r="K615" s="331"/>
      <c r="L615" s="331"/>
      <c r="M615" s="331"/>
    </row>
    <row r="616" spans="2:13" s="332" customFormat="1" ht="63" x14ac:dyDescent="0.25">
      <c r="B616" s="110">
        <f t="shared" si="117"/>
        <v>64</v>
      </c>
      <c r="C616" s="135" t="s">
        <v>2492</v>
      </c>
      <c r="D616" s="116" t="s">
        <v>176</v>
      </c>
      <c r="E616" s="117" t="s">
        <v>7</v>
      </c>
      <c r="F616" s="118">
        <v>547.6</v>
      </c>
      <c r="G616" s="114">
        <f t="shared" si="114"/>
        <v>109.52</v>
      </c>
      <c r="H616" s="119">
        <f t="shared" si="115"/>
        <v>657.12</v>
      </c>
      <c r="I616" s="330"/>
      <c r="J616" s="333"/>
      <c r="K616" s="331"/>
      <c r="L616" s="331"/>
      <c r="M616" s="331"/>
    </row>
    <row r="617" spans="2:13" s="332" customFormat="1" ht="31.5" x14ac:dyDescent="0.25">
      <c r="B617" s="110">
        <f t="shared" si="117"/>
        <v>65</v>
      </c>
      <c r="C617" s="135" t="s">
        <v>2493</v>
      </c>
      <c r="D617" s="116" t="s">
        <v>2494</v>
      </c>
      <c r="E617" s="117" t="s">
        <v>7</v>
      </c>
      <c r="F617" s="118">
        <v>948.05</v>
      </c>
      <c r="G617" s="114">
        <f t="shared" si="114"/>
        <v>189.61</v>
      </c>
      <c r="H617" s="119">
        <f t="shared" si="115"/>
        <v>1137.6599999999999</v>
      </c>
      <c r="I617" s="330"/>
      <c r="J617" s="333"/>
      <c r="K617" s="331"/>
      <c r="L617" s="331"/>
      <c r="M617" s="331"/>
    </row>
    <row r="618" spans="2:13" s="332" customFormat="1" ht="47.25" x14ac:dyDescent="0.25">
      <c r="B618" s="110">
        <f t="shared" si="117"/>
        <v>66</v>
      </c>
      <c r="C618" s="135" t="s">
        <v>2495</v>
      </c>
      <c r="D618" s="116" t="s">
        <v>2496</v>
      </c>
      <c r="E618" s="117" t="s">
        <v>7</v>
      </c>
      <c r="F618" s="118">
        <v>581.29999999999995</v>
      </c>
      <c r="G618" s="114">
        <f t="shared" si="114"/>
        <v>116.26</v>
      </c>
      <c r="H618" s="119">
        <f t="shared" si="115"/>
        <v>697.56</v>
      </c>
      <c r="I618" s="330"/>
      <c r="J618" s="333"/>
      <c r="K618" s="331"/>
      <c r="L618" s="331"/>
      <c r="M618" s="331"/>
    </row>
    <row r="619" spans="2:13" s="332" customFormat="1" ht="47.25" x14ac:dyDescent="0.25">
      <c r="B619" s="110">
        <f t="shared" si="117"/>
        <v>67</v>
      </c>
      <c r="C619" s="135" t="s">
        <v>2497</v>
      </c>
      <c r="D619" s="116" t="s">
        <v>176</v>
      </c>
      <c r="E619" s="117" t="s">
        <v>7</v>
      </c>
      <c r="F619" s="118">
        <v>642.57000000000005</v>
      </c>
      <c r="G619" s="114">
        <f t="shared" si="114"/>
        <v>128.51</v>
      </c>
      <c r="H619" s="119">
        <f t="shared" si="115"/>
        <v>771.08</v>
      </c>
      <c r="I619" s="330"/>
      <c r="J619" s="333"/>
      <c r="K619" s="331"/>
      <c r="L619" s="331"/>
      <c r="M619" s="331"/>
    </row>
    <row r="620" spans="2:13" s="332" customFormat="1" ht="31.5" x14ac:dyDescent="0.25">
      <c r="B620" s="110">
        <f t="shared" si="117"/>
        <v>68</v>
      </c>
      <c r="C620" s="135" t="s">
        <v>2498</v>
      </c>
      <c r="D620" s="116" t="s">
        <v>176</v>
      </c>
      <c r="E620" s="117" t="s">
        <v>7</v>
      </c>
      <c r="F620" s="118">
        <v>440.65</v>
      </c>
      <c r="G620" s="114">
        <f t="shared" si="114"/>
        <v>88.13</v>
      </c>
      <c r="H620" s="119">
        <f t="shared" si="115"/>
        <v>528.78</v>
      </c>
      <c r="I620" s="330"/>
      <c r="J620" s="333"/>
      <c r="K620" s="331"/>
      <c r="L620" s="331"/>
      <c r="M620" s="331"/>
    </row>
    <row r="621" spans="2:13" s="332" customFormat="1" ht="31.5" x14ac:dyDescent="0.25">
      <c r="B621" s="110">
        <f t="shared" si="117"/>
        <v>69</v>
      </c>
      <c r="C621" s="135" t="s">
        <v>2499</v>
      </c>
      <c r="D621" s="116" t="s">
        <v>176</v>
      </c>
      <c r="E621" s="117" t="s">
        <v>7</v>
      </c>
      <c r="F621" s="118">
        <v>483.52</v>
      </c>
      <c r="G621" s="114">
        <f t="shared" si="114"/>
        <v>96.7</v>
      </c>
      <c r="H621" s="119">
        <f t="shared" si="115"/>
        <v>580.22</v>
      </c>
      <c r="I621" s="330"/>
      <c r="J621" s="333"/>
      <c r="K621" s="331"/>
      <c r="L621" s="331"/>
      <c r="M621" s="331"/>
    </row>
    <row r="622" spans="2:13" s="332" customFormat="1" x14ac:dyDescent="0.25">
      <c r="B622" s="110">
        <f t="shared" si="117"/>
        <v>70</v>
      </c>
      <c r="C622" s="135" t="s">
        <v>192</v>
      </c>
      <c r="D622" s="116" t="s">
        <v>176</v>
      </c>
      <c r="E622" s="117" t="s">
        <v>7</v>
      </c>
      <c r="F622" s="118">
        <v>421.16</v>
      </c>
      <c r="G622" s="114">
        <f t="shared" si="114"/>
        <v>84.23</v>
      </c>
      <c r="H622" s="119">
        <f t="shared" si="115"/>
        <v>505.39000000000004</v>
      </c>
      <c r="I622" s="330"/>
      <c r="J622" s="333"/>
      <c r="K622" s="331"/>
      <c r="L622" s="331"/>
      <c r="M622" s="331"/>
    </row>
    <row r="623" spans="2:13" s="332" customFormat="1" ht="31.5" x14ac:dyDescent="0.25">
      <c r="B623" s="110">
        <f t="shared" si="117"/>
        <v>71</v>
      </c>
      <c r="C623" s="135" t="s">
        <v>193</v>
      </c>
      <c r="D623" s="116" t="s">
        <v>176</v>
      </c>
      <c r="E623" s="117" t="s">
        <v>7</v>
      </c>
      <c r="F623" s="118">
        <v>357.02</v>
      </c>
      <c r="G623" s="114">
        <f t="shared" si="114"/>
        <v>71.400000000000006</v>
      </c>
      <c r="H623" s="119">
        <f t="shared" si="115"/>
        <v>428.41999999999996</v>
      </c>
      <c r="I623" s="330"/>
      <c r="J623" s="333"/>
      <c r="K623" s="331"/>
      <c r="L623" s="331"/>
      <c r="M623" s="331"/>
    </row>
    <row r="624" spans="2:13" s="332" customFormat="1" ht="31.5" x14ac:dyDescent="0.25">
      <c r="B624" s="110">
        <f t="shared" si="117"/>
        <v>72</v>
      </c>
      <c r="C624" s="60" t="s">
        <v>985</v>
      </c>
      <c r="D624" s="121" t="s">
        <v>176</v>
      </c>
      <c r="E624" s="117" t="s">
        <v>7</v>
      </c>
      <c r="F624" s="118">
        <v>664.62</v>
      </c>
      <c r="G624" s="114">
        <f t="shared" si="114"/>
        <v>132.91999999999999</v>
      </c>
      <c r="H624" s="119">
        <f t="shared" si="115"/>
        <v>797.54</v>
      </c>
      <c r="I624" s="330"/>
      <c r="J624" s="333"/>
      <c r="K624" s="331"/>
      <c r="L624" s="331"/>
      <c r="M624" s="331"/>
    </row>
    <row r="625" spans="2:13" s="332" customFormat="1" x14ac:dyDescent="0.25">
      <c r="B625" s="110">
        <f t="shared" si="117"/>
        <v>73</v>
      </c>
      <c r="C625" s="60" t="s">
        <v>986</v>
      </c>
      <c r="D625" s="121" t="s">
        <v>176</v>
      </c>
      <c r="E625" s="117" t="s">
        <v>7</v>
      </c>
      <c r="F625" s="118">
        <v>828.01</v>
      </c>
      <c r="G625" s="114">
        <f t="shared" si="114"/>
        <v>165.6</v>
      </c>
      <c r="H625" s="119">
        <f t="shared" si="115"/>
        <v>993.61</v>
      </c>
      <c r="I625" s="330"/>
      <c r="J625" s="333"/>
      <c r="K625" s="331"/>
      <c r="L625" s="331"/>
      <c r="M625" s="331"/>
    </row>
    <row r="626" spans="2:13" s="332" customFormat="1" x14ac:dyDescent="0.25">
      <c r="B626" s="110">
        <f t="shared" si="117"/>
        <v>74</v>
      </c>
      <c r="C626" s="135" t="s">
        <v>1030</v>
      </c>
      <c r="D626" s="116" t="s">
        <v>176</v>
      </c>
      <c r="E626" s="117" t="s">
        <v>7</v>
      </c>
      <c r="F626" s="118">
        <v>684.3</v>
      </c>
      <c r="G626" s="114">
        <f t="shared" si="114"/>
        <v>136.86000000000001</v>
      </c>
      <c r="H626" s="119">
        <f t="shared" si="115"/>
        <v>821.16</v>
      </c>
      <c r="I626" s="330"/>
      <c r="J626" s="333"/>
      <c r="K626" s="331"/>
      <c r="L626" s="331"/>
      <c r="M626" s="331"/>
    </row>
    <row r="627" spans="2:13" s="332" customFormat="1" x14ac:dyDescent="0.25">
      <c r="B627" s="110">
        <f t="shared" si="117"/>
        <v>75</v>
      </c>
      <c r="C627" s="135" t="s">
        <v>1031</v>
      </c>
      <c r="D627" s="116" t="s">
        <v>176</v>
      </c>
      <c r="E627" s="117" t="s">
        <v>7</v>
      </c>
      <c r="F627" s="118">
        <v>1580.46</v>
      </c>
      <c r="G627" s="114">
        <f t="shared" si="114"/>
        <v>316.08999999999997</v>
      </c>
      <c r="H627" s="119">
        <f t="shared" si="115"/>
        <v>1896.55</v>
      </c>
      <c r="I627" s="330"/>
      <c r="J627" s="333"/>
      <c r="K627" s="331"/>
      <c r="L627" s="331"/>
      <c r="M627" s="331"/>
    </row>
    <row r="628" spans="2:13" s="332" customFormat="1" x14ac:dyDescent="0.25">
      <c r="B628" s="110">
        <f t="shared" si="117"/>
        <v>76</v>
      </c>
      <c r="C628" s="135" t="s">
        <v>1032</v>
      </c>
      <c r="D628" s="116" t="s">
        <v>176</v>
      </c>
      <c r="E628" s="117" t="s">
        <v>7</v>
      </c>
      <c r="F628" s="118">
        <v>1633.59</v>
      </c>
      <c r="G628" s="114">
        <f t="shared" si="114"/>
        <v>326.72000000000003</v>
      </c>
      <c r="H628" s="119">
        <f t="shared" si="115"/>
        <v>1960.31</v>
      </c>
      <c r="I628" s="330"/>
      <c r="J628" s="333"/>
      <c r="K628" s="331"/>
      <c r="L628" s="331"/>
      <c r="M628" s="331"/>
    </row>
    <row r="629" spans="2:13" s="332" customFormat="1" x14ac:dyDescent="0.25">
      <c r="B629" s="110">
        <f t="shared" si="117"/>
        <v>77</v>
      </c>
      <c r="C629" s="329" t="s">
        <v>183</v>
      </c>
      <c r="D629" s="232" t="s">
        <v>1034</v>
      </c>
      <c r="E629" s="125" t="s">
        <v>7</v>
      </c>
      <c r="F629" s="126">
        <v>188.99</v>
      </c>
      <c r="G629" s="127">
        <f t="shared" si="114"/>
        <v>37.799999999999997</v>
      </c>
      <c r="H629" s="128">
        <f t="shared" si="115"/>
        <v>226.79000000000002</v>
      </c>
      <c r="I629" s="330"/>
      <c r="J629" s="333"/>
      <c r="K629" s="331"/>
      <c r="L629" s="331"/>
      <c r="M629" s="331"/>
    </row>
    <row r="630" spans="2:13" s="332" customFormat="1" ht="32.25" thickBot="1" x14ac:dyDescent="0.3">
      <c r="B630" s="110">
        <f t="shared" si="117"/>
        <v>78</v>
      </c>
      <c r="C630" s="140" t="s">
        <v>2500</v>
      </c>
      <c r="D630" s="233" t="s">
        <v>167</v>
      </c>
      <c r="E630" s="125" t="s">
        <v>7</v>
      </c>
      <c r="F630" s="234">
        <v>448.96</v>
      </c>
      <c r="G630" s="235">
        <f t="shared" si="114"/>
        <v>89.79</v>
      </c>
      <c r="H630" s="128">
        <f t="shared" si="115"/>
        <v>538.75</v>
      </c>
      <c r="I630" s="330"/>
      <c r="J630" s="333"/>
      <c r="K630" s="331"/>
      <c r="L630" s="331"/>
      <c r="M630" s="331"/>
    </row>
    <row r="631" spans="2:13" s="332" customFormat="1" ht="16.5" thickBot="1" x14ac:dyDescent="0.3">
      <c r="B631" s="441" t="s">
        <v>2501</v>
      </c>
      <c r="C631" s="442"/>
      <c r="D631" s="442"/>
      <c r="E631" s="442"/>
      <c r="F631" s="442"/>
      <c r="G631" s="442"/>
      <c r="H631" s="443"/>
      <c r="I631" s="330"/>
      <c r="J631" s="333"/>
      <c r="K631" s="331"/>
      <c r="L631" s="331"/>
      <c r="M631" s="331"/>
    </row>
    <row r="632" spans="2:13" s="332" customFormat="1" x14ac:dyDescent="0.25">
      <c r="B632" s="110">
        <v>79</v>
      </c>
      <c r="C632" s="236" t="s">
        <v>989</v>
      </c>
      <c r="D632" s="111" t="s">
        <v>176</v>
      </c>
      <c r="E632" s="112" t="s">
        <v>7</v>
      </c>
      <c r="F632" s="148">
        <v>553.04</v>
      </c>
      <c r="G632" s="114">
        <f t="shared" si="114"/>
        <v>110.61</v>
      </c>
      <c r="H632" s="115">
        <f t="shared" si="115"/>
        <v>663.65</v>
      </c>
      <c r="I632" s="330"/>
      <c r="J632" s="333"/>
      <c r="K632" s="331"/>
      <c r="L632" s="331"/>
      <c r="M632" s="331"/>
    </row>
    <row r="633" spans="2:13" s="332" customFormat="1" ht="31.5" x14ac:dyDescent="0.25">
      <c r="B633" s="110">
        <f t="shared" ref="B633:B636" si="118">1+B632</f>
        <v>80</v>
      </c>
      <c r="C633" s="122" t="s">
        <v>990</v>
      </c>
      <c r="D633" s="121" t="s">
        <v>176</v>
      </c>
      <c r="E633" s="117" t="s">
        <v>7</v>
      </c>
      <c r="F633" s="118">
        <v>789.49</v>
      </c>
      <c r="G633" s="114">
        <f t="shared" si="114"/>
        <v>157.9</v>
      </c>
      <c r="H633" s="119">
        <f t="shared" si="115"/>
        <v>947.39</v>
      </c>
      <c r="I633" s="330"/>
      <c r="J633" s="333"/>
      <c r="K633" s="331"/>
      <c r="L633" s="331"/>
      <c r="M633" s="331"/>
    </row>
    <row r="634" spans="2:13" s="332" customFormat="1" x14ac:dyDescent="0.25">
      <c r="B634" s="110">
        <f t="shared" si="118"/>
        <v>81</v>
      </c>
      <c r="C634" s="122" t="s">
        <v>991</v>
      </c>
      <c r="D634" s="121" t="s">
        <v>176</v>
      </c>
      <c r="E634" s="117" t="s">
        <v>7</v>
      </c>
      <c r="F634" s="118">
        <v>749.78</v>
      </c>
      <c r="G634" s="114">
        <f t="shared" si="114"/>
        <v>149.96</v>
      </c>
      <c r="H634" s="119">
        <f t="shared" si="115"/>
        <v>899.74</v>
      </c>
      <c r="I634" s="330"/>
      <c r="J634" s="333"/>
      <c r="K634" s="331"/>
      <c r="L634" s="331"/>
      <c r="M634" s="331"/>
    </row>
    <row r="635" spans="2:13" s="332" customFormat="1" ht="31.5" x14ac:dyDescent="0.25">
      <c r="B635" s="110">
        <f t="shared" si="118"/>
        <v>82</v>
      </c>
      <c r="C635" s="122" t="s">
        <v>992</v>
      </c>
      <c r="D635" s="121" t="s">
        <v>176</v>
      </c>
      <c r="E635" s="117" t="s">
        <v>7</v>
      </c>
      <c r="F635" s="118">
        <v>758.92</v>
      </c>
      <c r="G635" s="114">
        <f t="shared" si="114"/>
        <v>151.78</v>
      </c>
      <c r="H635" s="119">
        <f t="shared" si="115"/>
        <v>910.69999999999993</v>
      </c>
      <c r="I635" s="330"/>
      <c r="J635" s="333"/>
      <c r="K635" s="331"/>
      <c r="L635" s="331"/>
      <c r="M635" s="331"/>
    </row>
    <row r="636" spans="2:13" s="332" customFormat="1" ht="32.25" thickBot="1" x14ac:dyDescent="0.3">
      <c r="B636" s="110">
        <f t="shared" si="118"/>
        <v>83</v>
      </c>
      <c r="C636" s="122" t="s">
        <v>993</v>
      </c>
      <c r="D636" s="121" t="s">
        <v>176</v>
      </c>
      <c r="E636" s="117" t="s">
        <v>7</v>
      </c>
      <c r="F636" s="118">
        <v>716.9</v>
      </c>
      <c r="G636" s="114">
        <f t="shared" si="114"/>
        <v>143.38</v>
      </c>
      <c r="H636" s="119">
        <f t="shared" si="115"/>
        <v>860.28</v>
      </c>
      <c r="I636" s="330"/>
      <c r="J636" s="333"/>
      <c r="K636" s="331"/>
      <c r="L636" s="331"/>
      <c r="M636" s="331"/>
    </row>
    <row r="637" spans="2:13" s="332" customFormat="1" ht="16.5" thickBot="1" x14ac:dyDescent="0.3">
      <c r="B637" s="441" t="s">
        <v>2502</v>
      </c>
      <c r="C637" s="442"/>
      <c r="D637" s="442"/>
      <c r="E637" s="442"/>
      <c r="F637" s="442"/>
      <c r="G637" s="442"/>
      <c r="H637" s="443"/>
      <c r="I637" s="330"/>
      <c r="J637" s="333"/>
      <c r="K637" s="331"/>
      <c r="L637" s="331"/>
      <c r="M637" s="331"/>
    </row>
    <row r="638" spans="2:13" s="332" customFormat="1" x14ac:dyDescent="0.25">
      <c r="B638" s="109">
        <v>84</v>
      </c>
      <c r="C638" s="236" t="s">
        <v>987</v>
      </c>
      <c r="D638" s="111" t="s">
        <v>176</v>
      </c>
      <c r="E638" s="112" t="s">
        <v>7</v>
      </c>
      <c r="F638" s="148">
        <v>759.29</v>
      </c>
      <c r="G638" s="114">
        <f t="shared" ref="G638:G639" si="119">ROUND(F638*0.2,2)</f>
        <v>151.86000000000001</v>
      </c>
      <c r="H638" s="115">
        <f t="shared" ref="H638:H639" si="120">G638+F638</f>
        <v>911.15</v>
      </c>
      <c r="I638" s="330"/>
      <c r="J638" s="333"/>
      <c r="K638" s="331"/>
      <c r="L638" s="331"/>
      <c r="M638" s="331"/>
    </row>
    <row r="639" spans="2:13" s="332" customFormat="1" ht="16.5" thickBot="1" x14ac:dyDescent="0.3">
      <c r="B639" s="237">
        <v>85</v>
      </c>
      <c r="C639" s="140" t="s">
        <v>988</v>
      </c>
      <c r="D639" s="124" t="s">
        <v>176</v>
      </c>
      <c r="E639" s="125" t="s">
        <v>7</v>
      </c>
      <c r="F639" s="126">
        <v>536.29</v>
      </c>
      <c r="G639" s="127">
        <f t="shared" si="119"/>
        <v>107.26</v>
      </c>
      <c r="H639" s="128">
        <f t="shared" si="120"/>
        <v>643.54999999999995</v>
      </c>
      <c r="I639" s="330"/>
      <c r="J639" s="333"/>
      <c r="K639" s="331"/>
      <c r="L639" s="331"/>
      <c r="M639" s="331"/>
    </row>
    <row r="640" spans="2:13" s="332" customFormat="1" ht="19.5" thickBot="1" x14ac:dyDescent="0.3">
      <c r="B640" s="444" t="s">
        <v>2503</v>
      </c>
      <c r="C640" s="445"/>
      <c r="D640" s="445"/>
      <c r="E640" s="445"/>
      <c r="F640" s="445"/>
      <c r="G640" s="445"/>
      <c r="H640" s="446"/>
      <c r="I640" s="330"/>
      <c r="J640" s="333"/>
      <c r="K640" s="331"/>
      <c r="L640" s="331"/>
      <c r="M640" s="331"/>
    </row>
    <row r="641" spans="2:13" s="332" customFormat="1" ht="31.5" x14ac:dyDescent="0.25">
      <c r="B641" s="109">
        <f>1+B639</f>
        <v>86</v>
      </c>
      <c r="C641" s="147" t="s">
        <v>2504</v>
      </c>
      <c r="D641" s="111" t="s">
        <v>190</v>
      </c>
      <c r="E641" s="112" t="s">
        <v>7</v>
      </c>
      <c r="F641" s="148">
        <v>54.5</v>
      </c>
      <c r="G641" s="114">
        <f t="shared" si="114"/>
        <v>10.9</v>
      </c>
      <c r="H641" s="115">
        <f t="shared" si="115"/>
        <v>65.400000000000006</v>
      </c>
      <c r="I641" s="330"/>
      <c r="J641" s="333"/>
      <c r="K641" s="331"/>
      <c r="L641" s="331"/>
      <c r="M641" s="331"/>
    </row>
    <row r="642" spans="2:13" s="332" customFormat="1" ht="31.5" x14ac:dyDescent="0.25">
      <c r="B642" s="109">
        <f>1+B641</f>
        <v>87</v>
      </c>
      <c r="C642" s="116" t="s">
        <v>2505</v>
      </c>
      <c r="D642" s="121" t="s">
        <v>190</v>
      </c>
      <c r="E642" s="117" t="s">
        <v>7</v>
      </c>
      <c r="F642" s="118">
        <v>83.9</v>
      </c>
      <c r="G642" s="114">
        <f t="shared" si="114"/>
        <v>16.78</v>
      </c>
      <c r="H642" s="119">
        <f t="shared" si="115"/>
        <v>100.68</v>
      </c>
      <c r="I642" s="330"/>
      <c r="J642" s="333"/>
      <c r="K642" s="331"/>
      <c r="L642" s="331"/>
      <c r="M642" s="331"/>
    </row>
    <row r="643" spans="2:13" s="332" customFormat="1" ht="31.5" x14ac:dyDescent="0.25">
      <c r="B643" s="109">
        <f t="shared" ref="B643:B651" si="121">1+B642</f>
        <v>88</v>
      </c>
      <c r="C643" s="116" t="s">
        <v>2506</v>
      </c>
      <c r="D643" s="121" t="s">
        <v>190</v>
      </c>
      <c r="E643" s="117" t="s">
        <v>7</v>
      </c>
      <c r="F643" s="118">
        <v>54.5</v>
      </c>
      <c r="G643" s="114">
        <f t="shared" si="114"/>
        <v>10.9</v>
      </c>
      <c r="H643" s="119">
        <f t="shared" si="115"/>
        <v>65.400000000000006</v>
      </c>
      <c r="I643" s="330"/>
      <c r="J643" s="333"/>
      <c r="K643" s="331"/>
      <c r="L643" s="331"/>
      <c r="M643" s="331"/>
    </row>
    <row r="644" spans="2:13" s="332" customFormat="1" ht="31.5" x14ac:dyDescent="0.25">
      <c r="B644" s="109">
        <f t="shared" si="121"/>
        <v>89</v>
      </c>
      <c r="C644" s="116" t="s">
        <v>2507</v>
      </c>
      <c r="D644" s="121" t="s">
        <v>190</v>
      </c>
      <c r="E644" s="117" t="s">
        <v>7</v>
      </c>
      <c r="F644" s="118">
        <v>83.9</v>
      </c>
      <c r="G644" s="114">
        <f t="shared" si="114"/>
        <v>16.78</v>
      </c>
      <c r="H644" s="119">
        <f t="shared" si="115"/>
        <v>100.68</v>
      </c>
      <c r="I644" s="330"/>
      <c r="J644" s="333"/>
      <c r="K644" s="331"/>
      <c r="L644" s="331"/>
      <c r="M644" s="331"/>
    </row>
    <row r="645" spans="2:13" s="332" customFormat="1" x14ac:dyDescent="0.25">
      <c r="B645" s="109">
        <f t="shared" si="121"/>
        <v>90</v>
      </c>
      <c r="C645" s="116" t="s">
        <v>2508</v>
      </c>
      <c r="D645" s="121" t="s">
        <v>190</v>
      </c>
      <c r="E645" s="117" t="s">
        <v>7</v>
      </c>
      <c r="F645" s="118">
        <v>54.5</v>
      </c>
      <c r="G645" s="114">
        <f t="shared" si="114"/>
        <v>10.9</v>
      </c>
      <c r="H645" s="119">
        <f t="shared" si="115"/>
        <v>65.400000000000006</v>
      </c>
      <c r="I645" s="330"/>
      <c r="J645" s="333"/>
      <c r="K645" s="331"/>
      <c r="L645" s="331"/>
      <c r="M645" s="331"/>
    </row>
    <row r="646" spans="2:13" s="332" customFormat="1" ht="31.5" x14ac:dyDescent="0.25">
      <c r="B646" s="109">
        <f t="shared" si="121"/>
        <v>91</v>
      </c>
      <c r="C646" s="116" t="s">
        <v>2509</v>
      </c>
      <c r="D646" s="121" t="s">
        <v>190</v>
      </c>
      <c r="E646" s="117" t="s">
        <v>7</v>
      </c>
      <c r="F646" s="118">
        <v>54.5</v>
      </c>
      <c r="G646" s="114">
        <f t="shared" si="114"/>
        <v>10.9</v>
      </c>
      <c r="H646" s="119">
        <f t="shared" si="115"/>
        <v>65.400000000000006</v>
      </c>
      <c r="I646" s="330"/>
      <c r="J646" s="333"/>
      <c r="K646" s="331"/>
      <c r="L646" s="331"/>
      <c r="M646" s="331"/>
    </row>
    <row r="647" spans="2:13" s="332" customFormat="1" ht="31.5" x14ac:dyDescent="0.25">
      <c r="B647" s="109">
        <f t="shared" si="121"/>
        <v>92</v>
      </c>
      <c r="C647" s="116" t="s">
        <v>2510</v>
      </c>
      <c r="D647" s="121" t="s">
        <v>190</v>
      </c>
      <c r="E647" s="117" t="s">
        <v>7</v>
      </c>
      <c r="F647" s="118">
        <v>49.68</v>
      </c>
      <c r="G647" s="114">
        <f t="shared" si="114"/>
        <v>9.94</v>
      </c>
      <c r="H647" s="119">
        <f t="shared" si="115"/>
        <v>59.62</v>
      </c>
      <c r="I647" s="330"/>
      <c r="J647" s="333"/>
      <c r="K647" s="331"/>
      <c r="L647" s="331"/>
      <c r="M647" s="331"/>
    </row>
    <row r="648" spans="2:13" s="332" customFormat="1" x14ac:dyDescent="0.25">
      <c r="B648" s="109">
        <f t="shared" si="121"/>
        <v>93</v>
      </c>
      <c r="C648" s="116" t="s">
        <v>2511</v>
      </c>
      <c r="D648" s="121" t="s">
        <v>190</v>
      </c>
      <c r="E648" s="117" t="s">
        <v>7</v>
      </c>
      <c r="F648" s="118">
        <v>49.68</v>
      </c>
      <c r="G648" s="114">
        <f t="shared" ref="G648:G692" si="122">ROUND(F648*0.2,2)</f>
        <v>9.94</v>
      </c>
      <c r="H648" s="119">
        <f t="shared" ref="H648:H692" si="123">G648+F648</f>
        <v>59.62</v>
      </c>
      <c r="I648" s="330"/>
      <c r="J648" s="333"/>
      <c r="K648" s="331"/>
      <c r="L648" s="331"/>
      <c r="M648" s="331"/>
    </row>
    <row r="649" spans="2:13" s="332" customFormat="1" ht="31.5" x14ac:dyDescent="0.25">
      <c r="B649" s="109">
        <f t="shared" si="121"/>
        <v>94</v>
      </c>
      <c r="C649" s="116" t="s">
        <v>2512</v>
      </c>
      <c r="D649" s="121" t="s">
        <v>190</v>
      </c>
      <c r="E649" s="117" t="s">
        <v>7</v>
      </c>
      <c r="F649" s="118">
        <v>54.5</v>
      </c>
      <c r="G649" s="114">
        <f t="shared" si="122"/>
        <v>10.9</v>
      </c>
      <c r="H649" s="119">
        <f t="shared" si="123"/>
        <v>65.400000000000006</v>
      </c>
      <c r="I649" s="330"/>
      <c r="J649" s="333"/>
      <c r="K649" s="331"/>
      <c r="L649" s="331"/>
      <c r="M649" s="331"/>
    </row>
    <row r="650" spans="2:13" s="332" customFormat="1" ht="31.5" x14ac:dyDescent="0.25">
      <c r="B650" s="109">
        <f t="shared" si="121"/>
        <v>95</v>
      </c>
      <c r="C650" s="116" t="s">
        <v>2513</v>
      </c>
      <c r="D650" s="121" t="s">
        <v>190</v>
      </c>
      <c r="E650" s="117" t="s">
        <v>7</v>
      </c>
      <c r="F650" s="118">
        <v>54.5</v>
      </c>
      <c r="G650" s="114">
        <f t="shared" si="122"/>
        <v>10.9</v>
      </c>
      <c r="H650" s="119">
        <f t="shared" si="123"/>
        <v>65.400000000000006</v>
      </c>
      <c r="I650" s="330"/>
      <c r="J650" s="333"/>
      <c r="K650" s="331"/>
      <c r="L650" s="331"/>
      <c r="M650" s="331"/>
    </row>
    <row r="651" spans="2:13" s="332" customFormat="1" ht="16.5" thickBot="1" x14ac:dyDescent="0.3">
      <c r="B651" s="109">
        <f t="shared" si="121"/>
        <v>96</v>
      </c>
      <c r="C651" s="140" t="s">
        <v>995</v>
      </c>
      <c r="D651" s="124" t="s">
        <v>190</v>
      </c>
      <c r="E651" s="125" t="s">
        <v>7</v>
      </c>
      <c r="F651" s="126">
        <v>832.8</v>
      </c>
      <c r="G651" s="127">
        <f t="shared" si="122"/>
        <v>166.56</v>
      </c>
      <c r="H651" s="128">
        <f t="shared" si="123"/>
        <v>999.3599999999999</v>
      </c>
      <c r="I651" s="330"/>
      <c r="J651" s="333"/>
      <c r="K651" s="331"/>
      <c r="L651" s="331"/>
      <c r="M651" s="331"/>
    </row>
    <row r="652" spans="2:13" s="332" customFormat="1" ht="19.5" thickBot="1" x14ac:dyDescent="0.3">
      <c r="B652" s="444" t="s">
        <v>1747</v>
      </c>
      <c r="C652" s="445"/>
      <c r="D652" s="445"/>
      <c r="E652" s="445"/>
      <c r="F652" s="445"/>
      <c r="G652" s="445"/>
      <c r="H652" s="446"/>
      <c r="I652" s="330"/>
      <c r="J652" s="333"/>
      <c r="K652" s="331"/>
      <c r="L652" s="331"/>
      <c r="M652" s="331"/>
    </row>
    <row r="653" spans="2:13" s="332" customFormat="1" x14ac:dyDescent="0.25">
      <c r="B653" s="109">
        <f>B651+1</f>
        <v>97</v>
      </c>
      <c r="C653" s="236" t="s">
        <v>979</v>
      </c>
      <c r="D653" s="111" t="s">
        <v>980</v>
      </c>
      <c r="E653" s="112" t="s">
        <v>7</v>
      </c>
      <c r="F653" s="148">
        <v>1115.06</v>
      </c>
      <c r="G653" s="114">
        <f t="shared" ref="G653:G661" si="124">ROUND(F653*0.2,2)</f>
        <v>223.01</v>
      </c>
      <c r="H653" s="115">
        <f t="shared" ref="H653:H661" si="125">G653+F653</f>
        <v>1338.07</v>
      </c>
      <c r="I653" s="330"/>
      <c r="J653" s="333"/>
      <c r="K653" s="331"/>
      <c r="L653" s="331"/>
      <c r="M653" s="331"/>
    </row>
    <row r="654" spans="2:13" s="332" customFormat="1" x14ac:dyDescent="0.25">
      <c r="B654" s="109">
        <f>B653+1</f>
        <v>98</v>
      </c>
      <c r="C654" s="236" t="s">
        <v>1028</v>
      </c>
      <c r="D654" s="238" t="s">
        <v>1029</v>
      </c>
      <c r="E654" s="117" t="s">
        <v>7</v>
      </c>
      <c r="F654" s="239">
        <v>906.27</v>
      </c>
      <c r="G654" s="114">
        <f t="shared" si="124"/>
        <v>181.25</v>
      </c>
      <c r="H654" s="115">
        <f t="shared" si="125"/>
        <v>1087.52</v>
      </c>
      <c r="I654" s="330"/>
      <c r="J654" s="333"/>
      <c r="K654" s="331"/>
      <c r="L654" s="331"/>
      <c r="M654" s="331"/>
    </row>
    <row r="655" spans="2:13" s="332" customFormat="1" ht="31.5" x14ac:dyDescent="0.25">
      <c r="B655" s="109">
        <f t="shared" ref="B655:B664" si="126">B654+1</f>
        <v>99</v>
      </c>
      <c r="C655" s="240" t="s">
        <v>199</v>
      </c>
      <c r="D655" s="121" t="s">
        <v>200</v>
      </c>
      <c r="E655" s="117" t="s">
        <v>7</v>
      </c>
      <c r="F655" s="120">
        <v>372.22</v>
      </c>
      <c r="G655" s="114">
        <f t="shared" si="124"/>
        <v>74.44</v>
      </c>
      <c r="H655" s="119">
        <f t="shared" si="125"/>
        <v>446.66</v>
      </c>
      <c r="I655" s="330"/>
      <c r="J655" s="333"/>
      <c r="K655" s="331"/>
      <c r="L655" s="331"/>
      <c r="M655" s="331"/>
    </row>
    <row r="656" spans="2:13" s="332" customFormat="1" x14ac:dyDescent="0.25">
      <c r="B656" s="109">
        <f t="shared" si="126"/>
        <v>100</v>
      </c>
      <c r="C656" s="240" t="s">
        <v>976</v>
      </c>
      <c r="D656" s="121" t="s">
        <v>201</v>
      </c>
      <c r="E656" s="117" t="s">
        <v>7</v>
      </c>
      <c r="F656" s="120">
        <v>408.6</v>
      </c>
      <c r="G656" s="114">
        <f t="shared" si="124"/>
        <v>81.72</v>
      </c>
      <c r="H656" s="119">
        <f t="shared" si="125"/>
        <v>490.32000000000005</v>
      </c>
      <c r="I656" s="330"/>
      <c r="J656" s="333"/>
      <c r="K656" s="331"/>
      <c r="L656" s="331"/>
      <c r="M656" s="331"/>
    </row>
    <row r="657" spans="2:13" s="332" customFormat="1" x14ac:dyDescent="0.25">
      <c r="B657" s="109">
        <f t="shared" si="126"/>
        <v>101</v>
      </c>
      <c r="C657" s="240" t="s">
        <v>977</v>
      </c>
      <c r="D657" s="121" t="s">
        <v>978</v>
      </c>
      <c r="E657" s="117" t="s">
        <v>7</v>
      </c>
      <c r="F657" s="120">
        <v>574.71</v>
      </c>
      <c r="G657" s="114">
        <f t="shared" si="124"/>
        <v>114.94</v>
      </c>
      <c r="H657" s="119">
        <f t="shared" si="125"/>
        <v>689.65000000000009</v>
      </c>
      <c r="I657" s="330"/>
      <c r="J657" s="333"/>
      <c r="K657" s="331"/>
      <c r="L657" s="331"/>
      <c r="M657" s="331"/>
    </row>
    <row r="658" spans="2:13" s="332" customFormat="1" x14ac:dyDescent="0.25">
      <c r="B658" s="109">
        <f t="shared" si="126"/>
        <v>102</v>
      </c>
      <c r="C658" s="116" t="s">
        <v>1033</v>
      </c>
      <c r="D658" s="116" t="s">
        <v>204</v>
      </c>
      <c r="E658" s="117" t="s">
        <v>7</v>
      </c>
      <c r="F658" s="118">
        <v>174.12</v>
      </c>
      <c r="G658" s="114">
        <f t="shared" si="124"/>
        <v>34.82</v>
      </c>
      <c r="H658" s="119">
        <f t="shared" si="125"/>
        <v>208.94</v>
      </c>
      <c r="I658" s="330"/>
      <c r="J658" s="333"/>
      <c r="K658" s="331"/>
      <c r="L658" s="331"/>
      <c r="M658" s="331"/>
    </row>
    <row r="659" spans="2:13" s="332" customFormat="1" ht="126" x14ac:dyDescent="0.25">
      <c r="B659" s="109">
        <f t="shared" si="126"/>
        <v>103</v>
      </c>
      <c r="C659" s="122" t="s">
        <v>2514</v>
      </c>
      <c r="D659" s="121" t="s">
        <v>996</v>
      </c>
      <c r="E659" s="117" t="s">
        <v>7</v>
      </c>
      <c r="F659" s="118">
        <v>1236.5</v>
      </c>
      <c r="G659" s="114">
        <f t="shared" si="124"/>
        <v>247.3</v>
      </c>
      <c r="H659" s="119">
        <f t="shared" si="125"/>
        <v>1483.8</v>
      </c>
      <c r="I659" s="330"/>
      <c r="J659" s="333"/>
      <c r="K659" s="331"/>
      <c r="L659" s="331"/>
      <c r="M659" s="331"/>
    </row>
    <row r="660" spans="2:13" s="332" customFormat="1" ht="31.5" x14ac:dyDescent="0.25">
      <c r="B660" s="109">
        <f t="shared" si="126"/>
        <v>104</v>
      </c>
      <c r="C660" s="121" t="s">
        <v>1026</v>
      </c>
      <c r="D660" s="241" t="s">
        <v>1027</v>
      </c>
      <c r="E660" s="117" t="s">
        <v>7</v>
      </c>
      <c r="F660" s="118">
        <v>257.62</v>
      </c>
      <c r="G660" s="242">
        <f t="shared" si="124"/>
        <v>51.52</v>
      </c>
      <c r="H660" s="119">
        <f t="shared" si="125"/>
        <v>309.14</v>
      </c>
      <c r="I660" s="330"/>
      <c r="J660" s="333"/>
      <c r="K660" s="331"/>
      <c r="L660" s="331"/>
      <c r="M660" s="331"/>
    </row>
    <row r="661" spans="2:13" s="332" customFormat="1" ht="47.25" x14ac:dyDescent="0.25">
      <c r="B661" s="109">
        <f t="shared" si="126"/>
        <v>105</v>
      </c>
      <c r="C661" s="122" t="s">
        <v>997</v>
      </c>
      <c r="D661" s="121" t="s">
        <v>998</v>
      </c>
      <c r="E661" s="117" t="s">
        <v>7</v>
      </c>
      <c r="F661" s="118">
        <v>754.19</v>
      </c>
      <c r="G661" s="114">
        <f t="shared" si="124"/>
        <v>150.84</v>
      </c>
      <c r="H661" s="119">
        <f t="shared" si="125"/>
        <v>905.03000000000009</v>
      </c>
      <c r="I661" s="330"/>
      <c r="J661" s="333"/>
      <c r="K661" s="331"/>
      <c r="L661" s="331"/>
      <c r="M661" s="331"/>
    </row>
    <row r="662" spans="2:13" s="332" customFormat="1" ht="47.25" x14ac:dyDescent="0.25">
      <c r="B662" s="109">
        <f t="shared" si="126"/>
        <v>106</v>
      </c>
      <c r="C662" s="122" t="s">
        <v>999</v>
      </c>
      <c r="D662" s="121" t="s">
        <v>1000</v>
      </c>
      <c r="E662" s="117" t="s">
        <v>7</v>
      </c>
      <c r="F662" s="118">
        <v>702.64</v>
      </c>
      <c r="G662" s="114">
        <f t="shared" si="122"/>
        <v>140.53</v>
      </c>
      <c r="H662" s="119">
        <f t="shared" si="123"/>
        <v>843.17</v>
      </c>
      <c r="I662" s="330"/>
      <c r="J662" s="333"/>
      <c r="K662" s="331"/>
      <c r="L662" s="331"/>
      <c r="M662" s="331"/>
    </row>
    <row r="663" spans="2:13" s="332" customFormat="1" x14ac:dyDescent="0.25">
      <c r="B663" s="109">
        <f t="shared" si="126"/>
        <v>107</v>
      </c>
      <c r="C663" s="122" t="s">
        <v>1001</v>
      </c>
      <c r="D663" s="121" t="s">
        <v>1002</v>
      </c>
      <c r="E663" s="117" t="s">
        <v>7</v>
      </c>
      <c r="F663" s="118">
        <v>344.68</v>
      </c>
      <c r="G663" s="114">
        <f t="shared" si="122"/>
        <v>68.94</v>
      </c>
      <c r="H663" s="119">
        <f t="shared" si="123"/>
        <v>413.62</v>
      </c>
      <c r="I663" s="330"/>
      <c r="J663" s="333"/>
      <c r="K663" s="331"/>
      <c r="L663" s="331"/>
      <c r="M663" s="331"/>
    </row>
    <row r="664" spans="2:13" s="332" customFormat="1" ht="16.5" thickBot="1" x14ac:dyDescent="0.3">
      <c r="B664" s="109">
        <f t="shared" si="126"/>
        <v>108</v>
      </c>
      <c r="C664" s="123" t="s">
        <v>1003</v>
      </c>
      <c r="D664" s="124" t="s">
        <v>167</v>
      </c>
      <c r="E664" s="125" t="s">
        <v>7</v>
      </c>
      <c r="F664" s="126">
        <v>564.30999999999995</v>
      </c>
      <c r="G664" s="127">
        <f t="shared" si="122"/>
        <v>112.86</v>
      </c>
      <c r="H664" s="128">
        <f t="shared" si="123"/>
        <v>677.17</v>
      </c>
      <c r="I664" s="330"/>
      <c r="J664" s="333"/>
      <c r="K664" s="331"/>
      <c r="L664" s="331"/>
      <c r="M664" s="331"/>
    </row>
    <row r="665" spans="2:13" s="332" customFormat="1" ht="19.5" thickBot="1" x14ac:dyDescent="0.3">
      <c r="B665" s="444" t="s">
        <v>2515</v>
      </c>
      <c r="C665" s="445"/>
      <c r="D665" s="445"/>
      <c r="E665" s="445"/>
      <c r="F665" s="445"/>
      <c r="G665" s="445"/>
      <c r="H665" s="446"/>
      <c r="I665" s="330"/>
      <c r="J665" s="333"/>
      <c r="K665" s="331"/>
      <c r="L665" s="331"/>
      <c r="M665" s="331"/>
    </row>
    <row r="666" spans="2:13" s="332" customFormat="1" x14ac:dyDescent="0.25">
      <c r="B666" s="109">
        <f>B664+1</f>
        <v>109</v>
      </c>
      <c r="C666" s="236" t="s">
        <v>1005</v>
      </c>
      <c r="D666" s="111" t="s">
        <v>750</v>
      </c>
      <c r="E666" s="112" t="s">
        <v>7</v>
      </c>
      <c r="F666" s="148">
        <v>1034.1400000000001</v>
      </c>
      <c r="G666" s="114">
        <f t="shared" si="122"/>
        <v>206.83</v>
      </c>
      <c r="H666" s="115">
        <f t="shared" si="123"/>
        <v>1240.97</v>
      </c>
      <c r="I666" s="330"/>
      <c r="J666" s="333"/>
      <c r="K666" s="331"/>
      <c r="L666" s="331"/>
      <c r="M666" s="331"/>
    </row>
    <row r="667" spans="2:13" s="332" customFormat="1" x14ac:dyDescent="0.25">
      <c r="B667" s="109">
        <f>1+B666</f>
        <v>110</v>
      </c>
      <c r="C667" s="122" t="s">
        <v>1006</v>
      </c>
      <c r="D667" s="121" t="s">
        <v>750</v>
      </c>
      <c r="E667" s="117" t="s">
        <v>7</v>
      </c>
      <c r="F667" s="118">
        <v>1070.95</v>
      </c>
      <c r="G667" s="114">
        <f t="shared" si="122"/>
        <v>214.19</v>
      </c>
      <c r="H667" s="119">
        <f t="shared" si="123"/>
        <v>1285.1400000000001</v>
      </c>
      <c r="I667" s="330"/>
      <c r="J667" s="333"/>
      <c r="K667" s="331"/>
      <c r="L667" s="331"/>
      <c r="M667" s="331"/>
    </row>
    <row r="668" spans="2:13" s="332" customFormat="1" x14ac:dyDescent="0.25">
      <c r="B668" s="109">
        <f t="shared" ref="B668:B671" si="127">1+B667</f>
        <v>111</v>
      </c>
      <c r="C668" s="116" t="s">
        <v>205</v>
      </c>
      <c r="D668" s="116" t="s">
        <v>1007</v>
      </c>
      <c r="E668" s="117" t="s">
        <v>7</v>
      </c>
      <c r="F668" s="136">
        <v>1022.54</v>
      </c>
      <c r="G668" s="114">
        <f t="shared" si="122"/>
        <v>204.51</v>
      </c>
      <c r="H668" s="119">
        <f t="shared" si="123"/>
        <v>1227.05</v>
      </c>
      <c r="I668" s="330"/>
      <c r="J668" s="333"/>
      <c r="K668" s="331"/>
      <c r="L668" s="331"/>
      <c r="M668" s="331"/>
    </row>
    <row r="669" spans="2:13" s="332" customFormat="1" x14ac:dyDescent="0.25">
      <c r="B669" s="109">
        <f t="shared" si="127"/>
        <v>112</v>
      </c>
      <c r="C669" s="122" t="s">
        <v>827</v>
      </c>
      <c r="D669" s="121" t="s">
        <v>750</v>
      </c>
      <c r="E669" s="117" t="s">
        <v>7</v>
      </c>
      <c r="F669" s="118">
        <v>527.6</v>
      </c>
      <c r="G669" s="114">
        <f t="shared" si="122"/>
        <v>105.52</v>
      </c>
      <c r="H669" s="119">
        <f t="shared" si="123"/>
        <v>633.12</v>
      </c>
      <c r="I669" s="330"/>
      <c r="J669" s="333"/>
      <c r="K669" s="331"/>
      <c r="L669" s="331"/>
      <c r="M669" s="331"/>
    </row>
    <row r="670" spans="2:13" s="332" customFormat="1" ht="31.5" x14ac:dyDescent="0.25">
      <c r="B670" s="109">
        <f t="shared" si="127"/>
        <v>113</v>
      </c>
      <c r="C670" s="123" t="s">
        <v>1004</v>
      </c>
      <c r="D670" s="124" t="s">
        <v>750</v>
      </c>
      <c r="E670" s="125" t="s">
        <v>7</v>
      </c>
      <c r="F670" s="126">
        <v>469.85</v>
      </c>
      <c r="G670" s="324">
        <f t="shared" si="122"/>
        <v>93.97</v>
      </c>
      <c r="H670" s="128">
        <f t="shared" si="123"/>
        <v>563.82000000000005</v>
      </c>
      <c r="I670" s="330"/>
      <c r="J670" s="333"/>
      <c r="K670" s="331"/>
      <c r="L670" s="331"/>
      <c r="M670" s="331"/>
    </row>
    <row r="671" spans="2:13" s="332" customFormat="1" ht="16.5" thickBot="1" x14ac:dyDescent="0.3">
      <c r="B671" s="109">
        <f t="shared" si="127"/>
        <v>114</v>
      </c>
      <c r="C671" s="140" t="s">
        <v>2704</v>
      </c>
      <c r="D671" s="141" t="s">
        <v>750</v>
      </c>
      <c r="E671" s="142" t="s">
        <v>7</v>
      </c>
      <c r="F671" s="143">
        <v>1057.26</v>
      </c>
      <c r="G671" s="144">
        <f t="shared" si="122"/>
        <v>211.45</v>
      </c>
      <c r="H671" s="145">
        <f t="shared" si="123"/>
        <v>1268.71</v>
      </c>
      <c r="I671" s="330"/>
      <c r="J671" s="333"/>
      <c r="K671" s="331"/>
      <c r="L671" s="331"/>
      <c r="M671" s="331"/>
    </row>
    <row r="672" spans="2:13" s="332" customFormat="1" ht="19.5" thickBot="1" x14ac:dyDescent="0.3">
      <c r="B672" s="444" t="s">
        <v>2516</v>
      </c>
      <c r="C672" s="445"/>
      <c r="D672" s="445"/>
      <c r="E672" s="445"/>
      <c r="F672" s="445"/>
      <c r="G672" s="445"/>
      <c r="H672" s="446"/>
      <c r="I672" s="330"/>
      <c r="J672" s="333"/>
      <c r="K672" s="331"/>
      <c r="L672" s="331"/>
      <c r="M672" s="331"/>
    </row>
    <row r="673" spans="2:13" s="332" customFormat="1" x14ac:dyDescent="0.25">
      <c r="B673" s="109">
        <f>B671+1</f>
        <v>115</v>
      </c>
      <c r="C673" s="236" t="s">
        <v>783</v>
      </c>
      <c r="D673" s="111" t="s">
        <v>359</v>
      </c>
      <c r="E673" s="112" t="s">
        <v>7</v>
      </c>
      <c r="F673" s="148">
        <v>196.12</v>
      </c>
      <c r="G673" s="114">
        <f t="shared" si="122"/>
        <v>39.22</v>
      </c>
      <c r="H673" s="115">
        <f t="shared" si="123"/>
        <v>235.34</v>
      </c>
      <c r="I673" s="330"/>
      <c r="J673" s="333"/>
      <c r="K673" s="331"/>
      <c r="L673" s="331"/>
      <c r="M673" s="331"/>
    </row>
    <row r="674" spans="2:13" s="332" customFormat="1" x14ac:dyDescent="0.25">
      <c r="B674" s="109">
        <f>1+B673</f>
        <v>116</v>
      </c>
      <c r="C674" s="122" t="s">
        <v>784</v>
      </c>
      <c r="D674" s="121" t="s">
        <v>359</v>
      </c>
      <c r="E674" s="117" t="s">
        <v>7</v>
      </c>
      <c r="F674" s="118">
        <v>190.58</v>
      </c>
      <c r="G674" s="114">
        <f t="shared" si="122"/>
        <v>38.119999999999997</v>
      </c>
      <c r="H674" s="119">
        <f t="shared" si="123"/>
        <v>228.70000000000002</v>
      </c>
      <c r="I674" s="330"/>
      <c r="J674" s="333"/>
      <c r="K674" s="331"/>
      <c r="L674" s="331"/>
      <c r="M674" s="331"/>
    </row>
    <row r="675" spans="2:13" s="332" customFormat="1" x14ac:dyDescent="0.25">
      <c r="B675" s="109">
        <f t="shared" ref="B675:B692" si="128">1+B674</f>
        <v>117</v>
      </c>
      <c r="C675" s="122" t="s">
        <v>785</v>
      </c>
      <c r="D675" s="121" t="s">
        <v>190</v>
      </c>
      <c r="E675" s="117" t="s">
        <v>7</v>
      </c>
      <c r="F675" s="118">
        <v>119.8</v>
      </c>
      <c r="G675" s="114">
        <f t="shared" si="122"/>
        <v>23.96</v>
      </c>
      <c r="H675" s="119">
        <f t="shared" si="123"/>
        <v>143.76</v>
      </c>
      <c r="I675" s="330"/>
      <c r="J675" s="333"/>
      <c r="K675" s="331"/>
      <c r="L675" s="331"/>
      <c r="M675" s="331"/>
    </row>
    <row r="676" spans="2:13" s="332" customFormat="1" x14ac:dyDescent="0.25">
      <c r="B676" s="109">
        <f t="shared" si="128"/>
        <v>118</v>
      </c>
      <c r="C676" s="122" t="s">
        <v>2705</v>
      </c>
      <c r="D676" s="121" t="s">
        <v>190</v>
      </c>
      <c r="E676" s="117" t="s">
        <v>7</v>
      </c>
      <c r="F676" s="118">
        <v>113.75</v>
      </c>
      <c r="G676" s="114">
        <f t="shared" si="122"/>
        <v>22.75</v>
      </c>
      <c r="H676" s="119">
        <f t="shared" si="123"/>
        <v>136.5</v>
      </c>
      <c r="I676" s="330"/>
      <c r="J676" s="333"/>
      <c r="K676" s="331"/>
      <c r="L676" s="331"/>
      <c r="M676" s="331"/>
    </row>
    <row r="677" spans="2:13" s="332" customFormat="1" x14ac:dyDescent="0.25">
      <c r="B677" s="109">
        <f t="shared" si="128"/>
        <v>119</v>
      </c>
      <c r="C677" s="122" t="s">
        <v>2706</v>
      </c>
      <c r="D677" s="121" t="s">
        <v>190</v>
      </c>
      <c r="E677" s="117" t="s">
        <v>7</v>
      </c>
      <c r="F677" s="118">
        <v>114.64</v>
      </c>
      <c r="G677" s="114">
        <f t="shared" si="122"/>
        <v>22.93</v>
      </c>
      <c r="H677" s="119">
        <f t="shared" si="123"/>
        <v>137.57</v>
      </c>
      <c r="I677" s="330"/>
      <c r="J677" s="333"/>
      <c r="K677" s="331"/>
      <c r="L677" s="331"/>
      <c r="M677" s="331"/>
    </row>
    <row r="678" spans="2:13" s="332" customFormat="1" ht="31.5" x14ac:dyDescent="0.25">
      <c r="B678" s="109">
        <f t="shared" si="128"/>
        <v>120</v>
      </c>
      <c r="C678" s="122" t="s">
        <v>786</v>
      </c>
      <c r="D678" s="121" t="s">
        <v>122</v>
      </c>
      <c r="E678" s="117" t="s">
        <v>7</v>
      </c>
      <c r="F678" s="118">
        <v>316.04000000000002</v>
      </c>
      <c r="G678" s="114">
        <f t="shared" si="122"/>
        <v>63.21</v>
      </c>
      <c r="H678" s="119">
        <f t="shared" si="123"/>
        <v>379.25</v>
      </c>
      <c r="I678" s="330"/>
      <c r="J678" s="333"/>
      <c r="K678" s="331"/>
      <c r="L678" s="331"/>
      <c r="M678" s="331"/>
    </row>
    <row r="679" spans="2:13" s="332" customFormat="1" x14ac:dyDescent="0.25">
      <c r="B679" s="109">
        <f t="shared" si="128"/>
        <v>121</v>
      </c>
      <c r="C679" s="122" t="s">
        <v>787</v>
      </c>
      <c r="D679" s="121" t="s">
        <v>139</v>
      </c>
      <c r="E679" s="117" t="s">
        <v>7</v>
      </c>
      <c r="F679" s="118">
        <v>161.88999999999999</v>
      </c>
      <c r="G679" s="114">
        <f t="shared" si="122"/>
        <v>32.380000000000003</v>
      </c>
      <c r="H679" s="119">
        <f t="shared" si="123"/>
        <v>194.26999999999998</v>
      </c>
      <c r="I679" s="330"/>
      <c r="J679" s="333"/>
      <c r="K679" s="331"/>
      <c r="L679" s="331"/>
      <c r="M679" s="331"/>
    </row>
    <row r="680" spans="2:13" s="332" customFormat="1" ht="31.5" x14ac:dyDescent="0.25">
      <c r="B680" s="109">
        <f t="shared" si="128"/>
        <v>122</v>
      </c>
      <c r="C680" s="122" t="s">
        <v>788</v>
      </c>
      <c r="D680" s="121" t="s">
        <v>137</v>
      </c>
      <c r="E680" s="117" t="s">
        <v>7</v>
      </c>
      <c r="F680" s="118">
        <v>341.42</v>
      </c>
      <c r="G680" s="114">
        <f t="shared" si="122"/>
        <v>68.28</v>
      </c>
      <c r="H680" s="119">
        <f t="shared" si="123"/>
        <v>409.70000000000005</v>
      </c>
      <c r="I680" s="330"/>
      <c r="J680" s="333"/>
      <c r="K680" s="331"/>
      <c r="L680" s="331"/>
      <c r="M680" s="331"/>
    </row>
    <row r="681" spans="2:13" s="332" customFormat="1" x14ac:dyDescent="0.25">
      <c r="B681" s="109">
        <f t="shared" si="128"/>
        <v>123</v>
      </c>
      <c r="C681" s="122" t="s">
        <v>789</v>
      </c>
      <c r="D681" s="121" t="s">
        <v>122</v>
      </c>
      <c r="E681" s="117" t="s">
        <v>7</v>
      </c>
      <c r="F681" s="118">
        <v>318</v>
      </c>
      <c r="G681" s="114">
        <f t="shared" si="122"/>
        <v>63.6</v>
      </c>
      <c r="H681" s="119">
        <f t="shared" si="123"/>
        <v>381.6</v>
      </c>
      <c r="I681" s="330"/>
      <c r="J681" s="333"/>
      <c r="K681" s="331"/>
      <c r="L681" s="331"/>
      <c r="M681" s="331"/>
    </row>
    <row r="682" spans="2:13" s="332" customFormat="1" x14ac:dyDescent="0.25">
      <c r="B682" s="109">
        <f t="shared" si="128"/>
        <v>124</v>
      </c>
      <c r="C682" s="122" t="s">
        <v>3000</v>
      </c>
      <c r="D682" s="121" t="s">
        <v>122</v>
      </c>
      <c r="E682" s="117" t="s">
        <v>7</v>
      </c>
      <c r="F682" s="118">
        <v>490.1</v>
      </c>
      <c r="G682" s="114">
        <f t="shared" si="122"/>
        <v>98.02</v>
      </c>
      <c r="H682" s="119">
        <f t="shared" si="123"/>
        <v>588.12</v>
      </c>
      <c r="I682" s="330"/>
      <c r="J682" s="333"/>
      <c r="K682" s="331"/>
      <c r="L682" s="331"/>
      <c r="M682" s="331"/>
    </row>
    <row r="683" spans="2:13" s="332" customFormat="1" x14ac:dyDescent="0.25">
      <c r="B683" s="109">
        <f t="shared" si="128"/>
        <v>125</v>
      </c>
      <c r="C683" s="122" t="s">
        <v>3001</v>
      </c>
      <c r="D683" s="121" t="s">
        <v>3002</v>
      </c>
      <c r="E683" s="117" t="s">
        <v>7</v>
      </c>
      <c r="F683" s="118">
        <v>192.68</v>
      </c>
      <c r="G683" s="114">
        <f t="shared" si="122"/>
        <v>38.54</v>
      </c>
      <c r="H683" s="119">
        <f t="shared" si="123"/>
        <v>231.22</v>
      </c>
      <c r="I683" s="330"/>
      <c r="J683" s="333"/>
      <c r="K683" s="331"/>
      <c r="L683" s="331"/>
      <c r="M683" s="331"/>
    </row>
    <row r="684" spans="2:13" s="332" customFormat="1" ht="31.5" x14ac:dyDescent="0.25">
      <c r="B684" s="109">
        <f t="shared" si="128"/>
        <v>126</v>
      </c>
      <c r="C684" s="122" t="s">
        <v>790</v>
      </c>
      <c r="D684" s="121" t="s">
        <v>122</v>
      </c>
      <c r="E684" s="117" t="s">
        <v>7</v>
      </c>
      <c r="F684" s="118">
        <v>416.82</v>
      </c>
      <c r="G684" s="114">
        <f t="shared" si="122"/>
        <v>83.36</v>
      </c>
      <c r="H684" s="119">
        <f t="shared" si="123"/>
        <v>500.18</v>
      </c>
      <c r="I684" s="330"/>
      <c r="J684" s="333"/>
      <c r="K684" s="331"/>
      <c r="L684" s="331"/>
      <c r="M684" s="331"/>
    </row>
    <row r="685" spans="2:13" s="332" customFormat="1" ht="31.5" x14ac:dyDescent="0.25">
      <c r="B685" s="109">
        <f t="shared" si="128"/>
        <v>127</v>
      </c>
      <c r="C685" s="122" t="s">
        <v>791</v>
      </c>
      <c r="D685" s="121" t="s">
        <v>792</v>
      </c>
      <c r="E685" s="117" t="s">
        <v>7</v>
      </c>
      <c r="F685" s="118">
        <v>186.45</v>
      </c>
      <c r="G685" s="114">
        <f t="shared" si="122"/>
        <v>37.29</v>
      </c>
      <c r="H685" s="119">
        <f t="shared" si="123"/>
        <v>223.73999999999998</v>
      </c>
      <c r="I685" s="330"/>
      <c r="J685" s="333"/>
      <c r="K685" s="331"/>
      <c r="L685" s="331"/>
      <c r="M685" s="331"/>
    </row>
    <row r="686" spans="2:13" s="332" customFormat="1" x14ac:dyDescent="0.25">
      <c r="B686" s="109">
        <f t="shared" si="128"/>
        <v>128</v>
      </c>
      <c r="C686" s="122" t="s">
        <v>793</v>
      </c>
      <c r="D686" s="121" t="s">
        <v>122</v>
      </c>
      <c r="E686" s="117" t="s">
        <v>7</v>
      </c>
      <c r="F686" s="118">
        <v>230.22</v>
      </c>
      <c r="G686" s="114">
        <f t="shared" si="122"/>
        <v>46.04</v>
      </c>
      <c r="H686" s="119">
        <f t="shared" si="123"/>
        <v>276.26</v>
      </c>
      <c r="I686" s="330"/>
      <c r="J686" s="333"/>
      <c r="K686" s="331"/>
      <c r="L686" s="331"/>
      <c r="M686" s="331"/>
    </row>
    <row r="687" spans="2:13" s="332" customFormat="1" ht="31.5" x14ac:dyDescent="0.25">
      <c r="B687" s="109">
        <f t="shared" si="128"/>
        <v>129</v>
      </c>
      <c r="C687" s="122" t="s">
        <v>801</v>
      </c>
      <c r="D687" s="121" t="s">
        <v>359</v>
      </c>
      <c r="E687" s="117" t="s">
        <v>7</v>
      </c>
      <c r="F687" s="118">
        <v>471.69</v>
      </c>
      <c r="G687" s="114">
        <f t="shared" si="122"/>
        <v>94.34</v>
      </c>
      <c r="H687" s="119">
        <f t="shared" si="123"/>
        <v>566.03</v>
      </c>
      <c r="I687" s="330"/>
      <c r="J687" s="333"/>
      <c r="K687" s="331"/>
      <c r="L687" s="331"/>
      <c r="M687" s="331"/>
    </row>
    <row r="688" spans="2:13" s="332" customFormat="1" ht="31.5" x14ac:dyDescent="0.25">
      <c r="B688" s="109">
        <f t="shared" si="128"/>
        <v>130</v>
      </c>
      <c r="C688" s="122" t="s">
        <v>794</v>
      </c>
      <c r="D688" s="121" t="s">
        <v>137</v>
      </c>
      <c r="E688" s="117" t="s">
        <v>7</v>
      </c>
      <c r="F688" s="118">
        <v>379.43</v>
      </c>
      <c r="G688" s="114">
        <f t="shared" si="122"/>
        <v>75.89</v>
      </c>
      <c r="H688" s="119">
        <f t="shared" si="123"/>
        <v>455.32</v>
      </c>
      <c r="I688" s="330"/>
      <c r="J688" s="333"/>
      <c r="K688" s="331"/>
      <c r="L688" s="331"/>
      <c r="M688" s="331"/>
    </row>
    <row r="689" spans="2:13" s="332" customFormat="1" x14ac:dyDescent="0.25">
      <c r="B689" s="109">
        <f t="shared" si="128"/>
        <v>131</v>
      </c>
      <c r="C689" s="122" t="s">
        <v>795</v>
      </c>
      <c r="D689" s="121" t="s">
        <v>141</v>
      </c>
      <c r="E689" s="117" t="s">
        <v>7</v>
      </c>
      <c r="F689" s="118">
        <v>214.96</v>
      </c>
      <c r="G689" s="114">
        <f t="shared" si="122"/>
        <v>42.99</v>
      </c>
      <c r="H689" s="119">
        <f t="shared" si="123"/>
        <v>257.95</v>
      </c>
      <c r="I689" s="330"/>
      <c r="J689" s="333"/>
      <c r="K689" s="331"/>
      <c r="L689" s="331"/>
      <c r="M689" s="331"/>
    </row>
    <row r="690" spans="2:13" s="332" customFormat="1" x14ac:dyDescent="0.25">
      <c r="B690" s="109">
        <f t="shared" si="128"/>
        <v>132</v>
      </c>
      <c r="C690" s="122" t="s">
        <v>796</v>
      </c>
      <c r="D690" s="121" t="s">
        <v>122</v>
      </c>
      <c r="E690" s="117" t="s">
        <v>7</v>
      </c>
      <c r="F690" s="118">
        <v>959.03</v>
      </c>
      <c r="G690" s="114">
        <f t="shared" si="122"/>
        <v>191.81</v>
      </c>
      <c r="H690" s="119">
        <f t="shared" si="123"/>
        <v>1150.8399999999999</v>
      </c>
      <c r="I690" s="330"/>
      <c r="J690" s="333"/>
      <c r="K690" s="331"/>
      <c r="L690" s="331"/>
      <c r="M690" s="331"/>
    </row>
    <row r="691" spans="2:13" s="332" customFormat="1" x14ac:dyDescent="0.25">
      <c r="B691" s="109">
        <f t="shared" si="128"/>
        <v>133</v>
      </c>
      <c r="C691" s="122" t="s">
        <v>3003</v>
      </c>
      <c r="D691" s="121" t="s">
        <v>3002</v>
      </c>
      <c r="E691" s="117" t="s">
        <v>7</v>
      </c>
      <c r="F691" s="118">
        <v>163.74</v>
      </c>
      <c r="G691" s="114">
        <f t="shared" si="122"/>
        <v>32.75</v>
      </c>
      <c r="H691" s="119">
        <f t="shared" si="123"/>
        <v>196.49</v>
      </c>
      <c r="I691" s="330"/>
      <c r="J691" s="333"/>
      <c r="K691" s="331"/>
      <c r="L691" s="331"/>
      <c r="M691" s="331"/>
    </row>
    <row r="692" spans="2:13" s="332" customFormat="1" ht="16.5" thickBot="1" x14ac:dyDescent="0.3">
      <c r="B692" s="109">
        <f t="shared" si="128"/>
        <v>134</v>
      </c>
      <c r="C692" s="123" t="s">
        <v>797</v>
      </c>
      <c r="D692" s="124" t="s">
        <v>141</v>
      </c>
      <c r="E692" s="125" t="s">
        <v>7</v>
      </c>
      <c r="F692" s="126">
        <v>214.96</v>
      </c>
      <c r="G692" s="235">
        <f t="shared" si="122"/>
        <v>42.99</v>
      </c>
      <c r="H692" s="128">
        <f t="shared" si="123"/>
        <v>257.95</v>
      </c>
      <c r="I692" s="330"/>
      <c r="J692" s="333"/>
      <c r="K692" s="331"/>
      <c r="L692" s="331"/>
      <c r="M692" s="331"/>
    </row>
    <row r="693" spans="2:13" s="332" customFormat="1" ht="19.5" thickBot="1" x14ac:dyDescent="0.3">
      <c r="B693" s="444" t="s">
        <v>2517</v>
      </c>
      <c r="C693" s="445"/>
      <c r="D693" s="445"/>
      <c r="E693" s="445"/>
      <c r="F693" s="445"/>
      <c r="G693" s="445"/>
      <c r="H693" s="446"/>
      <c r="I693" s="330"/>
      <c r="J693" s="333"/>
      <c r="K693" s="331"/>
      <c r="L693" s="331"/>
      <c r="M693" s="331"/>
    </row>
    <row r="694" spans="2:13" s="332" customFormat="1" ht="16.5" thickBot="1" x14ac:dyDescent="0.3">
      <c r="B694" s="109">
        <f>B692+1</f>
        <v>135</v>
      </c>
      <c r="C694" s="147" t="s">
        <v>994</v>
      </c>
      <c r="D694" s="243" t="s">
        <v>139</v>
      </c>
      <c r="E694" s="112" t="s">
        <v>7</v>
      </c>
      <c r="F694" s="148">
        <v>224.8</v>
      </c>
      <c r="G694" s="114">
        <f t="shared" ref="G694" si="129">ROUND(F694*0.2,2)</f>
        <v>44.96</v>
      </c>
      <c r="H694" s="115">
        <f t="shared" ref="H694" si="130">G694+F694</f>
        <v>269.76</v>
      </c>
      <c r="I694" s="330"/>
      <c r="J694" s="333"/>
      <c r="K694" s="331"/>
      <c r="L694" s="331"/>
      <c r="M694" s="331"/>
    </row>
    <row r="695" spans="2:13" s="12" customFormat="1" ht="21" thickBot="1" x14ac:dyDescent="0.3">
      <c r="B695" s="471" t="s">
        <v>2413</v>
      </c>
      <c r="C695" s="472"/>
      <c r="D695" s="472"/>
      <c r="E695" s="472"/>
      <c r="F695" s="472"/>
      <c r="G695" s="472"/>
      <c r="H695" s="473"/>
      <c r="I695" s="50"/>
      <c r="J695" s="295"/>
      <c r="K695" s="50"/>
      <c r="L695" s="50"/>
      <c r="M695" s="50"/>
    </row>
    <row r="696" spans="2:13" s="12" customFormat="1" ht="32.25" customHeight="1" thickBot="1" x14ac:dyDescent="0.3">
      <c r="B696" s="483" t="s">
        <v>2520</v>
      </c>
      <c r="C696" s="484"/>
      <c r="D696" s="484"/>
      <c r="E696" s="484"/>
      <c r="F696" s="484"/>
      <c r="G696" s="484"/>
      <c r="H696" s="485"/>
      <c r="I696" s="50"/>
      <c r="J696" s="295"/>
      <c r="K696" s="50"/>
      <c r="L696" s="50"/>
      <c r="M696" s="50"/>
    </row>
    <row r="697" spans="2:13" s="12" customFormat="1" ht="48" thickBot="1" x14ac:dyDescent="0.3">
      <c r="B697" s="5" t="s">
        <v>0</v>
      </c>
      <c r="C697" s="4" t="s">
        <v>1</v>
      </c>
      <c r="D697" s="4" t="s">
        <v>32</v>
      </c>
      <c r="E697" s="4" t="s">
        <v>2</v>
      </c>
      <c r="F697" s="4" t="s">
        <v>3</v>
      </c>
      <c r="G697" s="4" t="s">
        <v>4</v>
      </c>
      <c r="H697" s="9" t="s">
        <v>5</v>
      </c>
      <c r="I697" s="50"/>
      <c r="J697" s="295"/>
      <c r="K697" s="50"/>
      <c r="L697" s="50"/>
      <c r="M697" s="50"/>
    </row>
    <row r="698" spans="2:13" s="12" customFormat="1" x14ac:dyDescent="0.25">
      <c r="B698" s="17">
        <v>1</v>
      </c>
      <c r="C698" s="18" t="s">
        <v>2478</v>
      </c>
      <c r="D698" s="88"/>
      <c r="E698" s="23" t="s">
        <v>1309</v>
      </c>
      <c r="F698" s="23">
        <v>250.77</v>
      </c>
      <c r="G698" s="19">
        <f t="shared" ref="G698:G700" si="131">ROUND(F698*0.2,2)</f>
        <v>50.15</v>
      </c>
      <c r="H698" s="20">
        <f>F698+G698</f>
        <v>300.92</v>
      </c>
      <c r="I698" s="50"/>
      <c r="J698" s="295"/>
      <c r="K698" s="50"/>
      <c r="L698" s="50"/>
      <c r="M698" s="50"/>
    </row>
    <row r="699" spans="2:13" s="12" customFormat="1" x14ac:dyDescent="0.25">
      <c r="B699" s="17">
        <v>2</v>
      </c>
      <c r="C699" s="18" t="s">
        <v>2479</v>
      </c>
      <c r="D699" s="88"/>
      <c r="E699" s="23" t="s">
        <v>1829</v>
      </c>
      <c r="F699" s="23">
        <v>141.74</v>
      </c>
      <c r="G699" s="19">
        <f t="shared" si="131"/>
        <v>28.35</v>
      </c>
      <c r="H699" s="20">
        <f>F699+G699</f>
        <v>170.09</v>
      </c>
      <c r="I699" s="50"/>
      <c r="J699" s="295"/>
      <c r="K699" s="50"/>
      <c r="L699" s="50"/>
      <c r="M699" s="50"/>
    </row>
    <row r="700" spans="2:13" s="12" customFormat="1" ht="63" x14ac:dyDescent="0.25">
      <c r="B700" s="17">
        <v>3</v>
      </c>
      <c r="C700" s="18" t="s">
        <v>3321</v>
      </c>
      <c r="D700" s="88"/>
      <c r="E700" s="23" t="s">
        <v>1829</v>
      </c>
      <c r="F700" s="23">
        <v>340.04</v>
      </c>
      <c r="G700" s="19">
        <f t="shared" si="131"/>
        <v>68.010000000000005</v>
      </c>
      <c r="H700" s="20">
        <f>F700+G700</f>
        <v>408.05</v>
      </c>
      <c r="I700" s="50"/>
      <c r="J700" s="295"/>
      <c r="K700" s="50"/>
      <c r="L700" s="50"/>
      <c r="M700" s="50"/>
    </row>
    <row r="701" spans="2:13" s="12" customFormat="1" ht="16.5" thickBot="1" x14ac:dyDescent="0.3">
      <c r="B701" s="21">
        <v>4</v>
      </c>
      <c r="C701" s="87" t="s">
        <v>2357</v>
      </c>
      <c r="D701" s="88"/>
      <c r="E701" s="23" t="s">
        <v>2334</v>
      </c>
      <c r="F701" s="23">
        <v>2</v>
      </c>
      <c r="G701" s="19"/>
      <c r="H701" s="22"/>
      <c r="I701" s="50"/>
      <c r="J701" s="295"/>
      <c r="K701" s="50"/>
      <c r="L701" s="50"/>
      <c r="M701" s="50"/>
    </row>
    <row r="702" spans="2:13" ht="26.25" customHeight="1" thickBot="1" x14ac:dyDescent="0.3">
      <c r="B702" s="496" t="s">
        <v>206</v>
      </c>
      <c r="C702" s="497"/>
      <c r="D702" s="497"/>
      <c r="E702" s="497"/>
      <c r="F702" s="497"/>
      <c r="G702" s="497"/>
      <c r="H702" s="498"/>
    </row>
    <row r="703" spans="2:13" ht="48" thickBot="1" x14ac:dyDescent="0.3">
      <c r="B703" s="2" t="s">
        <v>0</v>
      </c>
      <c r="C703" s="3" t="s">
        <v>1</v>
      </c>
      <c r="D703" s="149" t="s">
        <v>32</v>
      </c>
      <c r="E703" s="3" t="s">
        <v>2</v>
      </c>
      <c r="F703" s="3" t="s">
        <v>3</v>
      </c>
      <c r="G703" s="3" t="s">
        <v>4</v>
      </c>
      <c r="H703" s="10" t="s">
        <v>5</v>
      </c>
    </row>
    <row r="704" spans="2:13" ht="21.75" customHeight="1" thickBot="1" x14ac:dyDescent="0.3">
      <c r="B704" s="487" t="s">
        <v>207</v>
      </c>
      <c r="C704" s="488"/>
      <c r="D704" s="488"/>
      <c r="E704" s="488"/>
      <c r="F704" s="488"/>
      <c r="G704" s="488"/>
      <c r="H704" s="489"/>
      <c r="I704" s="51"/>
    </row>
    <row r="705" spans="2:13" x14ac:dyDescent="0.25">
      <c r="B705" s="360">
        <v>1</v>
      </c>
      <c r="C705" s="314" t="s">
        <v>208</v>
      </c>
      <c r="D705" s="361" t="s">
        <v>190</v>
      </c>
      <c r="E705" s="269" t="s">
        <v>7</v>
      </c>
      <c r="F705" s="33">
        <v>42.87</v>
      </c>
      <c r="G705" s="210">
        <f t="shared" ref="G705:G725" si="132">ROUND(F705*0.2,2)</f>
        <v>8.57</v>
      </c>
      <c r="H705" s="362">
        <f t="shared" ref="H705" si="133">F705+G705</f>
        <v>51.44</v>
      </c>
      <c r="I705" s="51"/>
    </row>
    <row r="706" spans="2:13" x14ac:dyDescent="0.25">
      <c r="B706" s="246">
        <f>1+B705</f>
        <v>2</v>
      </c>
      <c r="C706" s="200" t="s">
        <v>956</v>
      </c>
      <c r="D706" s="212" t="s">
        <v>190</v>
      </c>
      <c r="E706" s="202" t="s">
        <v>7</v>
      </c>
      <c r="F706" s="23">
        <v>51.97</v>
      </c>
      <c r="G706" s="19">
        <f t="shared" si="132"/>
        <v>10.39</v>
      </c>
      <c r="H706" s="187">
        <f t="shared" ref="H706:H725" si="134">F706+G706</f>
        <v>62.36</v>
      </c>
      <c r="I706" s="51"/>
    </row>
    <row r="707" spans="2:13" x14ac:dyDescent="0.25">
      <c r="B707" s="246">
        <f>1+B706</f>
        <v>3</v>
      </c>
      <c r="C707" s="200" t="s">
        <v>209</v>
      </c>
      <c r="D707" s="212" t="s">
        <v>190</v>
      </c>
      <c r="E707" s="202" t="s">
        <v>7</v>
      </c>
      <c r="F707" s="23">
        <v>42.87</v>
      </c>
      <c r="G707" s="19">
        <f t="shared" si="132"/>
        <v>8.57</v>
      </c>
      <c r="H707" s="187">
        <f t="shared" si="134"/>
        <v>51.44</v>
      </c>
      <c r="I707" s="51"/>
    </row>
    <row r="708" spans="2:13" x14ac:dyDescent="0.25">
      <c r="B708" s="246">
        <f t="shared" ref="B708:B725" si="135">1+B707</f>
        <v>4</v>
      </c>
      <c r="C708" s="200" t="s">
        <v>210</v>
      </c>
      <c r="D708" s="212" t="s">
        <v>190</v>
      </c>
      <c r="E708" s="202" t="s">
        <v>7</v>
      </c>
      <c r="F708" s="23">
        <v>51.97</v>
      </c>
      <c r="G708" s="19">
        <f t="shared" si="132"/>
        <v>10.39</v>
      </c>
      <c r="H708" s="187">
        <f t="shared" si="134"/>
        <v>62.36</v>
      </c>
      <c r="I708" s="51"/>
    </row>
    <row r="709" spans="2:13" x14ac:dyDescent="0.25">
      <c r="B709" s="246">
        <f t="shared" si="135"/>
        <v>5</v>
      </c>
      <c r="C709" s="200" t="s">
        <v>211</v>
      </c>
      <c r="D709" s="212" t="s">
        <v>190</v>
      </c>
      <c r="E709" s="202" t="s">
        <v>7</v>
      </c>
      <c r="F709" s="23">
        <v>42.87</v>
      </c>
      <c r="G709" s="19">
        <f t="shared" si="132"/>
        <v>8.57</v>
      </c>
      <c r="H709" s="187">
        <f t="shared" si="134"/>
        <v>51.44</v>
      </c>
      <c r="I709" s="51"/>
    </row>
    <row r="710" spans="2:13" x14ac:dyDescent="0.25">
      <c r="B710" s="246">
        <f t="shared" si="135"/>
        <v>6</v>
      </c>
      <c r="C710" s="200" t="s">
        <v>212</v>
      </c>
      <c r="D710" s="212" t="s">
        <v>190</v>
      </c>
      <c r="E710" s="202" t="s">
        <v>7</v>
      </c>
      <c r="F710" s="23">
        <v>52.96</v>
      </c>
      <c r="G710" s="19">
        <f t="shared" si="132"/>
        <v>10.59</v>
      </c>
      <c r="H710" s="187">
        <f t="shared" si="134"/>
        <v>63.55</v>
      </c>
      <c r="I710" s="51"/>
    </row>
    <row r="711" spans="2:13" x14ac:dyDescent="0.25">
      <c r="B711" s="246">
        <f t="shared" si="135"/>
        <v>7</v>
      </c>
      <c r="C711" s="200" t="s">
        <v>213</v>
      </c>
      <c r="D711" s="212" t="s">
        <v>190</v>
      </c>
      <c r="E711" s="202" t="s">
        <v>7</v>
      </c>
      <c r="F711" s="23">
        <v>42.87</v>
      </c>
      <c r="G711" s="19">
        <f t="shared" si="132"/>
        <v>8.57</v>
      </c>
      <c r="H711" s="187">
        <f t="shared" si="134"/>
        <v>51.44</v>
      </c>
      <c r="I711" s="51"/>
    </row>
    <row r="712" spans="2:13" x14ac:dyDescent="0.25">
      <c r="B712" s="246">
        <f t="shared" si="135"/>
        <v>8</v>
      </c>
      <c r="C712" s="200" t="s">
        <v>214</v>
      </c>
      <c r="D712" s="212" t="s">
        <v>190</v>
      </c>
      <c r="E712" s="202" t="s">
        <v>7</v>
      </c>
      <c r="F712" s="23">
        <v>42.87</v>
      </c>
      <c r="G712" s="19">
        <f t="shared" si="132"/>
        <v>8.57</v>
      </c>
      <c r="H712" s="187">
        <f t="shared" si="134"/>
        <v>51.44</v>
      </c>
      <c r="I712" s="51"/>
    </row>
    <row r="713" spans="2:13" x14ac:dyDescent="0.25">
      <c r="B713" s="246">
        <f t="shared" si="135"/>
        <v>9</v>
      </c>
      <c r="C713" s="200" t="s">
        <v>215</v>
      </c>
      <c r="D713" s="212" t="s">
        <v>190</v>
      </c>
      <c r="E713" s="202" t="s">
        <v>7</v>
      </c>
      <c r="F713" s="23">
        <v>42.87</v>
      </c>
      <c r="G713" s="19">
        <f t="shared" si="132"/>
        <v>8.57</v>
      </c>
      <c r="H713" s="187">
        <f t="shared" si="134"/>
        <v>51.44</v>
      </c>
      <c r="I713" s="51"/>
    </row>
    <row r="714" spans="2:13" x14ac:dyDescent="0.25">
      <c r="B714" s="246">
        <f t="shared" si="135"/>
        <v>10</v>
      </c>
      <c r="C714" s="247" t="s">
        <v>216</v>
      </c>
      <c r="D714" s="212" t="s">
        <v>190</v>
      </c>
      <c r="E714" s="188" t="s">
        <v>7</v>
      </c>
      <c r="F714" s="24">
        <v>42.87</v>
      </c>
      <c r="G714" s="19">
        <f t="shared" si="132"/>
        <v>8.57</v>
      </c>
      <c r="H714" s="187">
        <f t="shared" si="134"/>
        <v>51.44</v>
      </c>
      <c r="I714" s="51"/>
      <c r="J714"/>
      <c r="K714"/>
      <c r="L714"/>
      <c r="M714"/>
    </row>
    <row r="715" spans="2:13" x14ac:dyDescent="0.25">
      <c r="B715" s="246">
        <f t="shared" si="135"/>
        <v>11</v>
      </c>
      <c r="C715" s="200" t="s">
        <v>217</v>
      </c>
      <c r="D715" s="212" t="s">
        <v>190</v>
      </c>
      <c r="E715" s="202" t="s">
        <v>7</v>
      </c>
      <c r="F715" s="23">
        <v>42.87</v>
      </c>
      <c r="G715" s="19">
        <f t="shared" si="132"/>
        <v>8.57</v>
      </c>
      <c r="H715" s="187">
        <f t="shared" si="134"/>
        <v>51.44</v>
      </c>
      <c r="I715" s="51"/>
      <c r="J715"/>
      <c r="K715"/>
      <c r="L715"/>
      <c r="M715"/>
    </row>
    <row r="716" spans="2:13" x14ac:dyDescent="0.25">
      <c r="B716" s="246">
        <f t="shared" si="135"/>
        <v>12</v>
      </c>
      <c r="C716" s="200" t="s">
        <v>218</v>
      </c>
      <c r="D716" s="212" t="s">
        <v>190</v>
      </c>
      <c r="E716" s="202" t="s">
        <v>7</v>
      </c>
      <c r="F716" s="23">
        <v>42.87</v>
      </c>
      <c r="G716" s="19">
        <f t="shared" si="132"/>
        <v>8.57</v>
      </c>
      <c r="H716" s="187">
        <f t="shared" si="134"/>
        <v>51.44</v>
      </c>
      <c r="I716" s="51"/>
      <c r="J716"/>
      <c r="K716"/>
      <c r="L716"/>
      <c r="M716"/>
    </row>
    <row r="717" spans="2:13" x14ac:dyDescent="0.25">
      <c r="B717" s="246">
        <f t="shared" si="135"/>
        <v>13</v>
      </c>
      <c r="C717" s="200" t="s">
        <v>916</v>
      </c>
      <c r="D717" s="212" t="s">
        <v>190</v>
      </c>
      <c r="E717" s="202" t="s">
        <v>7</v>
      </c>
      <c r="F717" s="23">
        <v>62.06</v>
      </c>
      <c r="G717" s="19">
        <f t="shared" si="132"/>
        <v>12.41</v>
      </c>
      <c r="H717" s="187">
        <f t="shared" si="134"/>
        <v>74.47</v>
      </c>
      <c r="I717" s="51"/>
      <c r="J717"/>
      <c r="K717"/>
      <c r="L717"/>
      <c r="M717"/>
    </row>
    <row r="718" spans="2:13" x14ac:dyDescent="0.25">
      <c r="B718" s="246">
        <f t="shared" si="135"/>
        <v>14</v>
      </c>
      <c r="C718" s="247" t="s">
        <v>219</v>
      </c>
      <c r="D718" s="212" t="s">
        <v>190</v>
      </c>
      <c r="E718" s="202" t="s">
        <v>7</v>
      </c>
      <c r="F718" s="23">
        <v>42.87</v>
      </c>
      <c r="G718" s="19">
        <f t="shared" si="132"/>
        <v>8.57</v>
      </c>
      <c r="H718" s="187">
        <f t="shared" si="134"/>
        <v>51.44</v>
      </c>
      <c r="I718" s="51"/>
      <c r="J718"/>
      <c r="K718"/>
      <c r="L718"/>
      <c r="M718"/>
    </row>
    <row r="719" spans="2:13" x14ac:dyDescent="0.25">
      <c r="B719" s="246">
        <f t="shared" si="135"/>
        <v>15</v>
      </c>
      <c r="C719" s="247" t="s">
        <v>220</v>
      </c>
      <c r="D719" s="212" t="s">
        <v>190</v>
      </c>
      <c r="E719" s="202" t="s">
        <v>7</v>
      </c>
      <c r="F719" s="23">
        <v>42.87</v>
      </c>
      <c r="G719" s="19">
        <f t="shared" si="132"/>
        <v>8.57</v>
      </c>
      <c r="H719" s="187">
        <f t="shared" si="134"/>
        <v>51.44</v>
      </c>
      <c r="I719" s="51"/>
      <c r="J719"/>
      <c r="K719"/>
      <c r="L719"/>
      <c r="M719"/>
    </row>
    <row r="720" spans="2:13" x14ac:dyDescent="0.25">
      <c r="B720" s="246">
        <f t="shared" si="135"/>
        <v>16</v>
      </c>
      <c r="C720" s="247" t="s">
        <v>221</v>
      </c>
      <c r="D720" s="212" t="s">
        <v>190</v>
      </c>
      <c r="E720" s="202" t="s">
        <v>7</v>
      </c>
      <c r="F720" s="23">
        <v>42.87</v>
      </c>
      <c r="G720" s="19">
        <f t="shared" si="132"/>
        <v>8.57</v>
      </c>
      <c r="H720" s="187">
        <f t="shared" si="134"/>
        <v>51.44</v>
      </c>
      <c r="I720" s="51"/>
      <c r="J720"/>
      <c r="K720"/>
      <c r="L720"/>
      <c r="M720"/>
    </row>
    <row r="721" spans="2:13" x14ac:dyDescent="0.25">
      <c r="B721" s="246">
        <f t="shared" si="135"/>
        <v>17</v>
      </c>
      <c r="C721" s="247" t="s">
        <v>222</v>
      </c>
      <c r="D721" s="212" t="s">
        <v>190</v>
      </c>
      <c r="E721" s="202" t="s">
        <v>7</v>
      </c>
      <c r="F721" s="23">
        <v>42.87</v>
      </c>
      <c r="G721" s="19">
        <f t="shared" si="132"/>
        <v>8.57</v>
      </c>
      <c r="H721" s="187">
        <f t="shared" si="134"/>
        <v>51.44</v>
      </c>
      <c r="I721" s="51"/>
      <c r="J721"/>
      <c r="K721"/>
      <c r="L721"/>
      <c r="M721"/>
    </row>
    <row r="722" spans="2:13" x14ac:dyDescent="0.25">
      <c r="B722" s="246">
        <f t="shared" si="135"/>
        <v>18</v>
      </c>
      <c r="C722" s="247" t="s">
        <v>223</v>
      </c>
      <c r="D722" s="212" t="s">
        <v>190</v>
      </c>
      <c r="E722" s="202" t="s">
        <v>7</v>
      </c>
      <c r="F722" s="23">
        <v>42.87</v>
      </c>
      <c r="G722" s="19">
        <f t="shared" si="132"/>
        <v>8.57</v>
      </c>
      <c r="H722" s="187">
        <f t="shared" si="134"/>
        <v>51.44</v>
      </c>
      <c r="I722" s="51"/>
      <c r="J722"/>
      <c r="K722"/>
      <c r="L722"/>
      <c r="M722"/>
    </row>
    <row r="723" spans="2:13" x14ac:dyDescent="0.25">
      <c r="B723" s="246">
        <f t="shared" si="135"/>
        <v>19</v>
      </c>
      <c r="C723" s="247" t="s">
        <v>224</v>
      </c>
      <c r="D723" s="212" t="s">
        <v>190</v>
      </c>
      <c r="E723" s="202" t="s">
        <v>7</v>
      </c>
      <c r="F723" s="23">
        <v>42.87</v>
      </c>
      <c r="G723" s="19">
        <f t="shared" si="132"/>
        <v>8.57</v>
      </c>
      <c r="H723" s="187">
        <f t="shared" si="134"/>
        <v>51.44</v>
      </c>
      <c r="I723" s="51"/>
      <c r="J723"/>
      <c r="K723"/>
      <c r="L723"/>
      <c r="M723"/>
    </row>
    <row r="724" spans="2:13" x14ac:dyDescent="0.25">
      <c r="B724" s="246">
        <f t="shared" si="135"/>
        <v>20</v>
      </c>
      <c r="C724" s="247" t="s">
        <v>225</v>
      </c>
      <c r="D724" s="212" t="s">
        <v>190</v>
      </c>
      <c r="E724" s="202" t="s">
        <v>7</v>
      </c>
      <c r="F724" s="23">
        <v>42.87</v>
      </c>
      <c r="G724" s="19">
        <f t="shared" si="132"/>
        <v>8.57</v>
      </c>
      <c r="H724" s="187">
        <f t="shared" si="134"/>
        <v>51.44</v>
      </c>
      <c r="I724" s="51"/>
      <c r="J724"/>
      <c r="K724"/>
      <c r="L724"/>
      <c r="M724"/>
    </row>
    <row r="725" spans="2:13" ht="16.5" thickBot="1" x14ac:dyDescent="0.3">
      <c r="B725" s="248">
        <f t="shared" si="135"/>
        <v>21</v>
      </c>
      <c r="C725" s="249" t="s">
        <v>226</v>
      </c>
      <c r="D725" s="250" t="s">
        <v>190</v>
      </c>
      <c r="E725" s="202" t="s">
        <v>7</v>
      </c>
      <c r="F725" s="251">
        <v>52.96</v>
      </c>
      <c r="G725" s="19">
        <f t="shared" si="132"/>
        <v>10.59</v>
      </c>
      <c r="H725" s="187">
        <f t="shared" si="134"/>
        <v>63.55</v>
      </c>
      <c r="I725" s="51"/>
      <c r="J725"/>
      <c r="K725"/>
      <c r="L725"/>
      <c r="M725"/>
    </row>
    <row r="726" spans="2:13" ht="19.5" customHeight="1" thickBot="1" x14ac:dyDescent="0.3">
      <c r="B726" s="487" t="s">
        <v>227</v>
      </c>
      <c r="C726" s="488"/>
      <c r="D726" s="488"/>
      <c r="E726" s="488"/>
      <c r="F726" s="488"/>
      <c r="G726" s="488"/>
      <c r="H726" s="489"/>
      <c r="I726" s="51"/>
      <c r="J726"/>
      <c r="K726"/>
      <c r="L726"/>
      <c r="M726"/>
    </row>
    <row r="727" spans="2:13" x14ac:dyDescent="0.25">
      <c r="B727" s="252">
        <v>1</v>
      </c>
      <c r="C727" s="200" t="s">
        <v>228</v>
      </c>
      <c r="D727" s="212" t="s">
        <v>229</v>
      </c>
      <c r="E727" s="245" t="s">
        <v>7</v>
      </c>
      <c r="F727" s="253">
        <v>98.39</v>
      </c>
      <c r="G727" s="19">
        <f t="shared" ref="G727:G790" si="136">ROUND(F727*0.2,2)</f>
        <v>19.68</v>
      </c>
      <c r="H727" s="25">
        <f t="shared" ref="H727" si="137">F727+G727</f>
        <v>118.07</v>
      </c>
      <c r="I727" s="51"/>
      <c r="J727"/>
      <c r="K727"/>
      <c r="L727"/>
      <c r="M727"/>
    </row>
    <row r="728" spans="2:13" x14ac:dyDescent="0.25">
      <c r="B728" s="254">
        <f t="shared" ref="B728:B791" si="138">1+B727</f>
        <v>2</v>
      </c>
      <c r="C728" s="200" t="s">
        <v>230</v>
      </c>
      <c r="D728" s="212" t="s">
        <v>231</v>
      </c>
      <c r="E728" s="202" t="s">
        <v>7</v>
      </c>
      <c r="F728" s="255">
        <v>80.22</v>
      </c>
      <c r="G728" s="19">
        <f t="shared" si="136"/>
        <v>16.04</v>
      </c>
      <c r="H728" s="25">
        <f t="shared" ref="H728" si="139">F728+G728</f>
        <v>96.259999999999991</v>
      </c>
      <c r="I728" s="51"/>
      <c r="J728"/>
      <c r="K728"/>
      <c r="L728"/>
      <c r="M728"/>
    </row>
    <row r="729" spans="2:13" x14ac:dyDescent="0.25">
      <c r="B729" s="254">
        <f t="shared" si="138"/>
        <v>3</v>
      </c>
      <c r="C729" s="247" t="s">
        <v>232</v>
      </c>
      <c r="D729" s="256" t="s">
        <v>229</v>
      </c>
      <c r="E729" s="202" t="s">
        <v>7</v>
      </c>
      <c r="F729" s="255">
        <v>61.04</v>
      </c>
      <c r="G729" s="19">
        <f t="shared" si="136"/>
        <v>12.21</v>
      </c>
      <c r="H729" s="25">
        <f t="shared" ref="H729:H792" si="140">F729+G729</f>
        <v>73.25</v>
      </c>
      <c r="I729" s="51"/>
      <c r="J729"/>
      <c r="K729"/>
      <c r="L729"/>
      <c r="M729"/>
    </row>
    <row r="730" spans="2:13" x14ac:dyDescent="0.25">
      <c r="B730" s="254">
        <f t="shared" si="138"/>
        <v>4</v>
      </c>
      <c r="C730" s="247" t="s">
        <v>233</v>
      </c>
      <c r="D730" s="256" t="s">
        <v>137</v>
      </c>
      <c r="E730" s="202" t="s">
        <v>7</v>
      </c>
      <c r="F730" s="255">
        <v>61.04</v>
      </c>
      <c r="G730" s="19">
        <f t="shared" si="136"/>
        <v>12.21</v>
      </c>
      <c r="H730" s="25">
        <f t="shared" si="140"/>
        <v>73.25</v>
      </c>
      <c r="I730" s="51"/>
    </row>
    <row r="731" spans="2:13" x14ac:dyDescent="0.25">
      <c r="B731" s="254">
        <f t="shared" si="138"/>
        <v>5</v>
      </c>
      <c r="C731" s="247" t="s">
        <v>234</v>
      </c>
      <c r="D731" s="256" t="s">
        <v>137</v>
      </c>
      <c r="E731" s="202" t="s">
        <v>7</v>
      </c>
      <c r="F731" s="255">
        <v>61.04</v>
      </c>
      <c r="G731" s="19">
        <f t="shared" si="136"/>
        <v>12.21</v>
      </c>
      <c r="H731" s="25">
        <f t="shared" si="140"/>
        <v>73.25</v>
      </c>
      <c r="I731" s="51"/>
    </row>
    <row r="732" spans="2:13" x14ac:dyDescent="0.25">
      <c r="B732" s="254">
        <f t="shared" si="138"/>
        <v>6</v>
      </c>
      <c r="C732" s="247" t="s">
        <v>235</v>
      </c>
      <c r="D732" s="256" t="s">
        <v>190</v>
      </c>
      <c r="E732" s="202" t="s">
        <v>7</v>
      </c>
      <c r="F732" s="255">
        <v>61.04</v>
      </c>
      <c r="G732" s="19">
        <f t="shared" si="136"/>
        <v>12.21</v>
      </c>
      <c r="H732" s="25">
        <f t="shared" si="140"/>
        <v>73.25</v>
      </c>
      <c r="I732" s="51"/>
    </row>
    <row r="733" spans="2:13" x14ac:dyDescent="0.25">
      <c r="B733" s="254">
        <f t="shared" si="138"/>
        <v>7</v>
      </c>
      <c r="C733" s="247" t="s">
        <v>236</v>
      </c>
      <c r="D733" s="256" t="s">
        <v>229</v>
      </c>
      <c r="E733" s="202" t="s">
        <v>7</v>
      </c>
      <c r="F733" s="255">
        <v>42.87</v>
      </c>
      <c r="G733" s="19">
        <f t="shared" si="136"/>
        <v>8.57</v>
      </c>
      <c r="H733" s="25">
        <f t="shared" si="140"/>
        <v>51.44</v>
      </c>
      <c r="I733" s="51"/>
    </row>
    <row r="734" spans="2:13" x14ac:dyDescent="0.25">
      <c r="B734" s="254">
        <f t="shared" si="138"/>
        <v>8</v>
      </c>
      <c r="C734" s="247" t="s">
        <v>237</v>
      </c>
      <c r="D734" s="256" t="s">
        <v>142</v>
      </c>
      <c r="E734" s="202" t="s">
        <v>7</v>
      </c>
      <c r="F734" s="255">
        <v>53.54</v>
      </c>
      <c r="G734" s="19">
        <f t="shared" si="136"/>
        <v>10.71</v>
      </c>
      <c r="H734" s="25">
        <f t="shared" si="140"/>
        <v>64.25</v>
      </c>
      <c r="I734" s="51"/>
    </row>
    <row r="735" spans="2:13" x14ac:dyDescent="0.25">
      <c r="B735" s="254">
        <f t="shared" si="138"/>
        <v>9</v>
      </c>
      <c r="C735" s="247" t="s">
        <v>238</v>
      </c>
      <c r="D735" s="256" t="s">
        <v>142</v>
      </c>
      <c r="E735" s="202" t="s">
        <v>7</v>
      </c>
      <c r="F735" s="255">
        <v>80.790000000000006</v>
      </c>
      <c r="G735" s="19">
        <f t="shared" si="136"/>
        <v>16.16</v>
      </c>
      <c r="H735" s="25">
        <f t="shared" si="140"/>
        <v>96.95</v>
      </c>
      <c r="I735" s="51"/>
    </row>
    <row r="736" spans="2:13" x14ac:dyDescent="0.25">
      <c r="B736" s="254">
        <f t="shared" si="138"/>
        <v>10</v>
      </c>
      <c r="C736" s="247" t="s">
        <v>239</v>
      </c>
      <c r="D736" s="256" t="s">
        <v>229</v>
      </c>
      <c r="E736" s="202" t="s">
        <v>7</v>
      </c>
      <c r="F736" s="255">
        <v>42.87</v>
      </c>
      <c r="G736" s="19">
        <f t="shared" si="136"/>
        <v>8.57</v>
      </c>
      <c r="H736" s="25">
        <f t="shared" si="140"/>
        <v>51.44</v>
      </c>
    </row>
    <row r="737" spans="2:13" x14ac:dyDescent="0.25">
      <c r="B737" s="254">
        <f t="shared" si="138"/>
        <v>11</v>
      </c>
      <c r="C737" s="247" t="s">
        <v>240</v>
      </c>
      <c r="D737" s="256" t="s">
        <v>142</v>
      </c>
      <c r="E737" s="202" t="s">
        <v>7</v>
      </c>
      <c r="F737" s="255">
        <v>43.45</v>
      </c>
      <c r="G737" s="19">
        <f t="shared" si="136"/>
        <v>8.69</v>
      </c>
      <c r="H737" s="25">
        <f t="shared" si="140"/>
        <v>52.14</v>
      </c>
    </row>
    <row r="738" spans="2:13" x14ac:dyDescent="0.25">
      <c r="B738" s="254">
        <f t="shared" si="138"/>
        <v>12</v>
      </c>
      <c r="C738" s="247" t="s">
        <v>241</v>
      </c>
      <c r="D738" s="256" t="s">
        <v>142</v>
      </c>
      <c r="E738" s="202" t="s">
        <v>7</v>
      </c>
      <c r="F738" s="255">
        <v>43.45</v>
      </c>
      <c r="G738" s="19">
        <f t="shared" si="136"/>
        <v>8.69</v>
      </c>
      <c r="H738" s="25">
        <f t="shared" si="140"/>
        <v>52.14</v>
      </c>
    </row>
    <row r="739" spans="2:13" s="1" customFormat="1" x14ac:dyDescent="0.25">
      <c r="B739" s="254">
        <f t="shared" si="138"/>
        <v>13</v>
      </c>
      <c r="C739" s="171" t="s">
        <v>242</v>
      </c>
      <c r="D739" s="129" t="s">
        <v>142</v>
      </c>
      <c r="E739" s="202" t="s">
        <v>7</v>
      </c>
      <c r="F739" s="255">
        <v>42.87</v>
      </c>
      <c r="G739" s="19">
        <f t="shared" si="136"/>
        <v>8.57</v>
      </c>
      <c r="H739" s="25">
        <f t="shared" si="140"/>
        <v>51.44</v>
      </c>
      <c r="I739" s="50"/>
      <c r="J739" s="289"/>
      <c r="K739" s="289"/>
      <c r="L739" s="289"/>
      <c r="M739" s="289"/>
    </row>
    <row r="740" spans="2:13" x14ac:dyDescent="0.25">
      <c r="B740" s="254">
        <f t="shared" si="138"/>
        <v>14</v>
      </c>
      <c r="C740" s="247" t="s">
        <v>243</v>
      </c>
      <c r="D740" s="256" t="s">
        <v>190</v>
      </c>
      <c r="E740" s="202" t="s">
        <v>7</v>
      </c>
      <c r="F740" s="255">
        <v>42.87</v>
      </c>
      <c r="G740" s="19">
        <f t="shared" si="136"/>
        <v>8.57</v>
      </c>
      <c r="H740" s="25">
        <f t="shared" si="140"/>
        <v>51.44</v>
      </c>
    </row>
    <row r="741" spans="2:13" x14ac:dyDescent="0.25">
      <c r="B741" s="254">
        <f t="shared" si="138"/>
        <v>15</v>
      </c>
      <c r="C741" s="200" t="s">
        <v>244</v>
      </c>
      <c r="D741" s="212" t="s">
        <v>190</v>
      </c>
      <c r="E741" s="202" t="s">
        <v>7</v>
      </c>
      <c r="F741" s="255">
        <v>42.87</v>
      </c>
      <c r="G741" s="19">
        <f t="shared" si="136"/>
        <v>8.57</v>
      </c>
      <c r="H741" s="25">
        <f t="shared" si="140"/>
        <v>51.44</v>
      </c>
    </row>
    <row r="742" spans="2:13" x14ac:dyDescent="0.25">
      <c r="B742" s="246">
        <f t="shared" si="138"/>
        <v>16</v>
      </c>
      <c r="C742" s="200" t="s">
        <v>245</v>
      </c>
      <c r="D742" s="212" t="s">
        <v>190</v>
      </c>
      <c r="E742" s="202" t="s">
        <v>7</v>
      </c>
      <c r="F742" s="255">
        <v>52.96</v>
      </c>
      <c r="G742" s="19">
        <f t="shared" si="136"/>
        <v>10.59</v>
      </c>
      <c r="H742" s="25">
        <f t="shared" si="140"/>
        <v>63.55</v>
      </c>
    </row>
    <row r="743" spans="2:13" x14ac:dyDescent="0.25">
      <c r="B743" s="246">
        <f t="shared" si="138"/>
        <v>17</v>
      </c>
      <c r="C743" s="200" t="s">
        <v>918</v>
      </c>
      <c r="D743" s="212" t="s">
        <v>190</v>
      </c>
      <c r="E743" s="202" t="s">
        <v>7</v>
      </c>
      <c r="F743" s="255">
        <v>52.96</v>
      </c>
      <c r="G743" s="19">
        <f t="shared" si="136"/>
        <v>10.59</v>
      </c>
      <c r="H743" s="25">
        <f t="shared" si="140"/>
        <v>63.55</v>
      </c>
    </row>
    <row r="744" spans="2:13" x14ac:dyDescent="0.25">
      <c r="B744" s="254">
        <f t="shared" si="138"/>
        <v>18</v>
      </c>
      <c r="C744" s="247" t="s">
        <v>246</v>
      </c>
      <c r="D744" s="256" t="s">
        <v>142</v>
      </c>
      <c r="E744" s="202" t="s">
        <v>7</v>
      </c>
      <c r="F744" s="255">
        <v>43.45</v>
      </c>
      <c r="G744" s="19">
        <f t="shared" si="136"/>
        <v>8.69</v>
      </c>
      <c r="H744" s="25">
        <f t="shared" si="140"/>
        <v>52.14</v>
      </c>
    </row>
    <row r="745" spans="2:13" x14ac:dyDescent="0.25">
      <c r="B745" s="254">
        <f t="shared" si="138"/>
        <v>19</v>
      </c>
      <c r="C745" s="247" t="s">
        <v>247</v>
      </c>
      <c r="D745" s="256" t="s">
        <v>142</v>
      </c>
      <c r="E745" s="202" t="s">
        <v>7</v>
      </c>
      <c r="F745" s="255">
        <v>43.45</v>
      </c>
      <c r="G745" s="19">
        <f t="shared" si="136"/>
        <v>8.69</v>
      </c>
      <c r="H745" s="25">
        <f t="shared" si="140"/>
        <v>52.14</v>
      </c>
    </row>
    <row r="746" spans="2:13" x14ac:dyDescent="0.25">
      <c r="B746" s="254">
        <f t="shared" si="138"/>
        <v>20</v>
      </c>
      <c r="C746" s="247" t="s">
        <v>248</v>
      </c>
      <c r="D746" s="256" t="s">
        <v>142</v>
      </c>
      <c r="E746" s="202" t="s">
        <v>7</v>
      </c>
      <c r="F746" s="255">
        <v>53.54</v>
      </c>
      <c r="G746" s="19">
        <f t="shared" si="136"/>
        <v>10.71</v>
      </c>
      <c r="H746" s="25">
        <f t="shared" si="140"/>
        <v>64.25</v>
      </c>
      <c r="J746"/>
      <c r="K746"/>
      <c r="L746"/>
      <c r="M746"/>
    </row>
    <row r="747" spans="2:13" x14ac:dyDescent="0.25">
      <c r="B747" s="254">
        <f t="shared" si="138"/>
        <v>21</v>
      </c>
      <c r="C747" s="247" t="s">
        <v>249</v>
      </c>
      <c r="D747" s="256" t="s">
        <v>142</v>
      </c>
      <c r="E747" s="202" t="s">
        <v>7</v>
      </c>
      <c r="F747" s="255">
        <v>53.54</v>
      </c>
      <c r="G747" s="19">
        <f t="shared" si="136"/>
        <v>10.71</v>
      </c>
      <c r="H747" s="25">
        <f t="shared" si="140"/>
        <v>64.25</v>
      </c>
      <c r="J747"/>
      <c r="K747"/>
      <c r="L747"/>
      <c r="M747"/>
    </row>
    <row r="748" spans="2:13" x14ac:dyDescent="0.25">
      <c r="B748" s="254">
        <f t="shared" si="138"/>
        <v>22</v>
      </c>
      <c r="C748" s="247" t="s">
        <v>250</v>
      </c>
      <c r="D748" s="256" t="s">
        <v>190</v>
      </c>
      <c r="E748" s="202" t="s">
        <v>7</v>
      </c>
      <c r="F748" s="255">
        <v>42.87</v>
      </c>
      <c r="G748" s="19">
        <f t="shared" si="136"/>
        <v>8.57</v>
      </c>
      <c r="H748" s="25">
        <f t="shared" si="140"/>
        <v>51.44</v>
      </c>
      <c r="J748"/>
      <c r="K748"/>
      <c r="L748"/>
      <c r="M748"/>
    </row>
    <row r="749" spans="2:13" x14ac:dyDescent="0.25">
      <c r="B749" s="254">
        <f t="shared" si="138"/>
        <v>23</v>
      </c>
      <c r="C749" s="247" t="s">
        <v>251</v>
      </c>
      <c r="D749" s="256" t="s">
        <v>142</v>
      </c>
      <c r="E749" s="202" t="s">
        <v>7</v>
      </c>
      <c r="F749" s="255">
        <v>53.54</v>
      </c>
      <c r="G749" s="19">
        <f t="shared" si="136"/>
        <v>10.71</v>
      </c>
      <c r="H749" s="25">
        <f t="shared" si="140"/>
        <v>64.25</v>
      </c>
      <c r="J749"/>
      <c r="K749"/>
      <c r="L749"/>
      <c r="M749"/>
    </row>
    <row r="750" spans="2:13" x14ac:dyDescent="0.25">
      <c r="B750" s="254">
        <f t="shared" si="138"/>
        <v>24</v>
      </c>
      <c r="C750" s="247" t="s">
        <v>252</v>
      </c>
      <c r="D750" s="256" t="s">
        <v>142</v>
      </c>
      <c r="E750" s="202" t="s">
        <v>7</v>
      </c>
      <c r="F750" s="255">
        <v>53.54</v>
      </c>
      <c r="G750" s="19">
        <f t="shared" si="136"/>
        <v>10.71</v>
      </c>
      <c r="H750" s="25">
        <f t="shared" si="140"/>
        <v>64.25</v>
      </c>
      <c r="J750"/>
      <c r="K750"/>
      <c r="L750"/>
      <c r="M750"/>
    </row>
    <row r="751" spans="2:13" x14ac:dyDescent="0.25">
      <c r="B751" s="254">
        <f t="shared" si="138"/>
        <v>25</v>
      </c>
      <c r="C751" s="247" t="s">
        <v>253</v>
      </c>
      <c r="D751" s="256" t="s">
        <v>142</v>
      </c>
      <c r="E751" s="202" t="s">
        <v>7</v>
      </c>
      <c r="F751" s="255">
        <v>114.64</v>
      </c>
      <c r="G751" s="19">
        <f t="shared" si="136"/>
        <v>22.93</v>
      </c>
      <c r="H751" s="25">
        <f t="shared" si="140"/>
        <v>137.57</v>
      </c>
      <c r="J751"/>
      <c r="K751"/>
      <c r="L751"/>
      <c r="M751"/>
    </row>
    <row r="752" spans="2:13" x14ac:dyDescent="0.25">
      <c r="B752" s="254">
        <f t="shared" si="138"/>
        <v>26</v>
      </c>
      <c r="C752" s="247" t="s">
        <v>254</v>
      </c>
      <c r="D752" s="256" t="s">
        <v>137</v>
      </c>
      <c r="E752" s="202" t="s">
        <v>7</v>
      </c>
      <c r="F752" s="255">
        <v>114.64</v>
      </c>
      <c r="G752" s="19">
        <f t="shared" si="136"/>
        <v>22.93</v>
      </c>
      <c r="H752" s="25">
        <f t="shared" si="140"/>
        <v>137.57</v>
      </c>
      <c r="I752" s="51"/>
      <c r="J752"/>
      <c r="K752"/>
      <c r="L752"/>
      <c r="M752"/>
    </row>
    <row r="753" spans="2:13" x14ac:dyDescent="0.25">
      <c r="B753" s="254">
        <f t="shared" si="138"/>
        <v>27</v>
      </c>
      <c r="C753" s="247" t="s">
        <v>255</v>
      </c>
      <c r="D753" s="256" t="s">
        <v>142</v>
      </c>
      <c r="E753" s="202" t="s">
        <v>7</v>
      </c>
      <c r="F753" s="255">
        <v>57.12</v>
      </c>
      <c r="G753" s="19">
        <f t="shared" si="136"/>
        <v>11.42</v>
      </c>
      <c r="H753" s="25">
        <f t="shared" si="140"/>
        <v>68.539999999999992</v>
      </c>
      <c r="I753" s="51"/>
      <c r="J753"/>
      <c r="K753"/>
      <c r="L753"/>
      <c r="M753"/>
    </row>
    <row r="754" spans="2:13" x14ac:dyDescent="0.25">
      <c r="B754" s="254">
        <f t="shared" si="138"/>
        <v>28</v>
      </c>
      <c r="C754" s="247" t="s">
        <v>256</v>
      </c>
      <c r="D754" s="256" t="s">
        <v>142</v>
      </c>
      <c r="E754" s="202" t="s">
        <v>7</v>
      </c>
      <c r="F754" s="255">
        <v>341.77</v>
      </c>
      <c r="G754" s="19">
        <f t="shared" si="136"/>
        <v>68.349999999999994</v>
      </c>
      <c r="H754" s="25">
        <f t="shared" si="140"/>
        <v>410.12</v>
      </c>
      <c r="I754" s="51"/>
      <c r="J754"/>
      <c r="K754"/>
      <c r="L754"/>
      <c r="M754"/>
    </row>
    <row r="755" spans="2:13" x14ac:dyDescent="0.25">
      <c r="B755" s="254">
        <f>1+B753</f>
        <v>28</v>
      </c>
      <c r="C755" s="247" t="s">
        <v>257</v>
      </c>
      <c r="D755" s="256" t="s">
        <v>142</v>
      </c>
      <c r="E755" s="202" t="s">
        <v>7</v>
      </c>
      <c r="F755" s="255">
        <v>57.12</v>
      </c>
      <c r="G755" s="19">
        <f t="shared" si="136"/>
        <v>11.42</v>
      </c>
      <c r="H755" s="25">
        <f t="shared" si="140"/>
        <v>68.539999999999992</v>
      </c>
      <c r="I755" s="51"/>
      <c r="J755"/>
      <c r="K755"/>
      <c r="L755"/>
      <c r="M755"/>
    </row>
    <row r="756" spans="2:13" x14ac:dyDescent="0.25">
      <c r="B756" s="254">
        <f t="shared" si="138"/>
        <v>29</v>
      </c>
      <c r="C756" s="247" t="s">
        <v>258</v>
      </c>
      <c r="D756" s="256" t="s">
        <v>137</v>
      </c>
      <c r="E756" s="202" t="s">
        <v>7</v>
      </c>
      <c r="F756" s="255">
        <v>152.99</v>
      </c>
      <c r="G756" s="19">
        <f t="shared" si="136"/>
        <v>30.6</v>
      </c>
      <c r="H756" s="25">
        <f t="shared" si="140"/>
        <v>183.59</v>
      </c>
      <c r="I756" s="51"/>
      <c r="J756"/>
      <c r="K756"/>
      <c r="L756"/>
      <c r="M756"/>
    </row>
    <row r="757" spans="2:13" x14ac:dyDescent="0.25">
      <c r="B757" s="254">
        <f t="shared" si="138"/>
        <v>30</v>
      </c>
      <c r="C757" s="247" t="s">
        <v>259</v>
      </c>
      <c r="D757" s="256" t="s">
        <v>137</v>
      </c>
      <c r="E757" s="202" t="s">
        <v>7</v>
      </c>
      <c r="F757" s="255">
        <v>57.12</v>
      </c>
      <c r="G757" s="19">
        <f t="shared" si="136"/>
        <v>11.42</v>
      </c>
      <c r="H757" s="25">
        <f t="shared" si="140"/>
        <v>68.539999999999992</v>
      </c>
      <c r="I757" s="51"/>
      <c r="J757"/>
      <c r="K757"/>
      <c r="L757"/>
      <c r="M757"/>
    </row>
    <row r="758" spans="2:13" x14ac:dyDescent="0.25">
      <c r="B758" s="254">
        <f t="shared" si="138"/>
        <v>31</v>
      </c>
      <c r="C758" s="247" t="s">
        <v>260</v>
      </c>
      <c r="D758" s="256" t="s">
        <v>142</v>
      </c>
      <c r="E758" s="202" t="s">
        <v>7</v>
      </c>
      <c r="F758" s="255">
        <v>57.12</v>
      </c>
      <c r="G758" s="19">
        <f t="shared" si="136"/>
        <v>11.42</v>
      </c>
      <c r="H758" s="25">
        <f t="shared" si="140"/>
        <v>68.539999999999992</v>
      </c>
      <c r="I758" s="51"/>
      <c r="J758"/>
      <c r="K758"/>
      <c r="L758"/>
      <c r="M758"/>
    </row>
    <row r="759" spans="2:13" x14ac:dyDescent="0.25">
      <c r="B759" s="254">
        <f t="shared" si="138"/>
        <v>32</v>
      </c>
      <c r="C759" s="247" t="s">
        <v>261</v>
      </c>
      <c r="D759" s="256" t="s">
        <v>137</v>
      </c>
      <c r="E759" s="202" t="s">
        <v>7</v>
      </c>
      <c r="F759" s="255">
        <v>119.14</v>
      </c>
      <c r="G759" s="19">
        <f t="shared" si="136"/>
        <v>23.83</v>
      </c>
      <c r="H759" s="25">
        <f t="shared" si="140"/>
        <v>142.97</v>
      </c>
      <c r="I759" s="51"/>
      <c r="J759"/>
      <c r="K759"/>
      <c r="L759"/>
      <c r="M759"/>
    </row>
    <row r="760" spans="2:13" x14ac:dyDescent="0.25">
      <c r="B760" s="254">
        <f t="shared" si="138"/>
        <v>33</v>
      </c>
      <c r="C760" s="247" t="s">
        <v>262</v>
      </c>
      <c r="D760" s="256" t="s">
        <v>137</v>
      </c>
      <c r="E760" s="202" t="s">
        <v>7</v>
      </c>
      <c r="F760" s="255">
        <v>57.12</v>
      </c>
      <c r="G760" s="19">
        <f t="shared" si="136"/>
        <v>11.42</v>
      </c>
      <c r="H760" s="25">
        <f t="shared" si="140"/>
        <v>68.539999999999992</v>
      </c>
      <c r="I760" s="51"/>
      <c r="J760"/>
      <c r="K760"/>
      <c r="L760"/>
      <c r="M760"/>
    </row>
    <row r="761" spans="2:13" x14ac:dyDescent="0.25">
      <c r="B761" s="254">
        <f t="shared" si="138"/>
        <v>34</v>
      </c>
      <c r="C761" s="247" t="s">
        <v>263</v>
      </c>
      <c r="D761" s="256" t="s">
        <v>137</v>
      </c>
      <c r="E761" s="202" t="s">
        <v>7</v>
      </c>
      <c r="F761" s="255">
        <v>57.12</v>
      </c>
      <c r="G761" s="19">
        <f t="shared" si="136"/>
        <v>11.42</v>
      </c>
      <c r="H761" s="25">
        <f t="shared" si="140"/>
        <v>68.539999999999992</v>
      </c>
      <c r="I761" s="51"/>
      <c r="J761"/>
      <c r="K761"/>
      <c r="L761"/>
      <c r="M761"/>
    </row>
    <row r="762" spans="2:13" x14ac:dyDescent="0.25">
      <c r="B762" s="254">
        <f t="shared" si="138"/>
        <v>35</v>
      </c>
      <c r="C762" s="247" t="s">
        <v>264</v>
      </c>
      <c r="D762" s="256" t="s">
        <v>137</v>
      </c>
      <c r="E762" s="202" t="s">
        <v>7</v>
      </c>
      <c r="F762" s="255">
        <v>57.12</v>
      </c>
      <c r="G762" s="19">
        <f t="shared" si="136"/>
        <v>11.42</v>
      </c>
      <c r="H762" s="25">
        <f t="shared" si="140"/>
        <v>68.539999999999992</v>
      </c>
      <c r="I762" s="51"/>
      <c r="J762"/>
      <c r="K762"/>
      <c r="L762"/>
      <c r="M762"/>
    </row>
    <row r="763" spans="2:13" x14ac:dyDescent="0.25">
      <c r="B763" s="254">
        <f t="shared" si="138"/>
        <v>36</v>
      </c>
      <c r="C763" s="247" t="s">
        <v>265</v>
      </c>
      <c r="D763" s="256" t="s">
        <v>137</v>
      </c>
      <c r="E763" s="202" t="s">
        <v>7</v>
      </c>
      <c r="F763" s="255">
        <v>57.12</v>
      </c>
      <c r="G763" s="19">
        <f t="shared" si="136"/>
        <v>11.42</v>
      </c>
      <c r="H763" s="25">
        <f t="shared" si="140"/>
        <v>68.539999999999992</v>
      </c>
      <c r="I763" s="51"/>
      <c r="J763"/>
      <c r="K763"/>
      <c r="L763"/>
      <c r="M763"/>
    </row>
    <row r="764" spans="2:13" x14ac:dyDescent="0.25">
      <c r="B764" s="254">
        <f t="shared" si="138"/>
        <v>37</v>
      </c>
      <c r="C764" s="247" t="s">
        <v>266</v>
      </c>
      <c r="D764" s="256" t="s">
        <v>137</v>
      </c>
      <c r="E764" s="202" t="s">
        <v>7</v>
      </c>
      <c r="F764" s="255">
        <v>57.12</v>
      </c>
      <c r="G764" s="19">
        <f t="shared" si="136"/>
        <v>11.42</v>
      </c>
      <c r="H764" s="25">
        <f t="shared" si="140"/>
        <v>68.539999999999992</v>
      </c>
      <c r="I764" s="51"/>
      <c r="J764"/>
      <c r="K764"/>
      <c r="L764"/>
      <c r="M764"/>
    </row>
    <row r="765" spans="2:13" x14ac:dyDescent="0.25">
      <c r="B765" s="254">
        <f t="shared" si="138"/>
        <v>38</v>
      </c>
      <c r="C765" s="247" t="s">
        <v>267</v>
      </c>
      <c r="D765" s="256" t="s">
        <v>137</v>
      </c>
      <c r="E765" s="202" t="s">
        <v>7</v>
      </c>
      <c r="F765" s="255">
        <v>57.12</v>
      </c>
      <c r="G765" s="19">
        <f t="shared" si="136"/>
        <v>11.42</v>
      </c>
      <c r="H765" s="25">
        <f t="shared" si="140"/>
        <v>68.539999999999992</v>
      </c>
      <c r="I765" s="51"/>
      <c r="J765"/>
      <c r="K765"/>
      <c r="L765"/>
      <c r="M765"/>
    </row>
    <row r="766" spans="2:13" x14ac:dyDescent="0.25">
      <c r="B766" s="254">
        <f t="shared" si="138"/>
        <v>39</v>
      </c>
      <c r="C766" s="247" t="s">
        <v>268</v>
      </c>
      <c r="D766" s="256" t="s">
        <v>137</v>
      </c>
      <c r="E766" s="202" t="s">
        <v>7</v>
      </c>
      <c r="F766" s="255">
        <v>57.12</v>
      </c>
      <c r="G766" s="19">
        <f t="shared" si="136"/>
        <v>11.42</v>
      </c>
      <c r="H766" s="25">
        <f t="shared" si="140"/>
        <v>68.539999999999992</v>
      </c>
      <c r="I766" s="51"/>
      <c r="J766"/>
      <c r="K766"/>
      <c r="L766"/>
      <c r="M766"/>
    </row>
    <row r="767" spans="2:13" x14ac:dyDescent="0.25">
      <c r="B767" s="254">
        <f t="shared" si="138"/>
        <v>40</v>
      </c>
      <c r="C767" s="247" t="s">
        <v>269</v>
      </c>
      <c r="D767" s="256" t="s">
        <v>142</v>
      </c>
      <c r="E767" s="202" t="s">
        <v>7</v>
      </c>
      <c r="F767" s="255">
        <v>57.12</v>
      </c>
      <c r="G767" s="19">
        <f t="shared" si="136"/>
        <v>11.42</v>
      </c>
      <c r="H767" s="25">
        <f t="shared" si="140"/>
        <v>68.539999999999992</v>
      </c>
      <c r="I767" s="51"/>
      <c r="J767"/>
      <c r="K767"/>
      <c r="L767"/>
      <c r="M767"/>
    </row>
    <row r="768" spans="2:13" x14ac:dyDescent="0.25">
      <c r="B768" s="254">
        <f t="shared" si="138"/>
        <v>41</v>
      </c>
      <c r="C768" s="247" t="s">
        <v>270</v>
      </c>
      <c r="D768" s="256" t="s">
        <v>142</v>
      </c>
      <c r="E768" s="202" t="s">
        <v>7</v>
      </c>
      <c r="F768" s="255">
        <v>57.12</v>
      </c>
      <c r="G768" s="19">
        <f t="shared" si="136"/>
        <v>11.42</v>
      </c>
      <c r="H768" s="25">
        <f t="shared" si="140"/>
        <v>68.539999999999992</v>
      </c>
      <c r="I768" s="51"/>
      <c r="J768"/>
      <c r="K768"/>
      <c r="L768"/>
      <c r="M768"/>
    </row>
    <row r="769" spans="2:13" x14ac:dyDescent="0.25">
      <c r="B769" s="254">
        <f t="shared" si="138"/>
        <v>42</v>
      </c>
      <c r="C769" s="247" t="s">
        <v>271</v>
      </c>
      <c r="D769" s="256" t="s">
        <v>142</v>
      </c>
      <c r="E769" s="202" t="s">
        <v>7</v>
      </c>
      <c r="F769" s="255">
        <v>114.64</v>
      </c>
      <c r="G769" s="19">
        <f t="shared" si="136"/>
        <v>22.93</v>
      </c>
      <c r="H769" s="25">
        <f t="shared" si="140"/>
        <v>137.57</v>
      </c>
      <c r="I769" s="51"/>
      <c r="J769"/>
      <c r="K769"/>
      <c r="L769"/>
      <c r="M769"/>
    </row>
    <row r="770" spans="2:13" x14ac:dyDescent="0.25">
      <c r="B770" s="254">
        <f t="shared" si="138"/>
        <v>43</v>
      </c>
      <c r="C770" s="247" t="s">
        <v>272</v>
      </c>
      <c r="D770" s="256" t="s">
        <v>142</v>
      </c>
      <c r="E770" s="202" t="s">
        <v>7</v>
      </c>
      <c r="F770" s="255">
        <v>341.77</v>
      </c>
      <c r="G770" s="19">
        <f t="shared" si="136"/>
        <v>68.349999999999994</v>
      </c>
      <c r="H770" s="25">
        <f t="shared" si="140"/>
        <v>410.12</v>
      </c>
      <c r="I770" s="51"/>
      <c r="J770"/>
      <c r="K770"/>
      <c r="L770"/>
      <c r="M770"/>
    </row>
    <row r="771" spans="2:13" x14ac:dyDescent="0.25">
      <c r="B771" s="254">
        <f t="shared" si="138"/>
        <v>44</v>
      </c>
      <c r="C771" s="247" t="s">
        <v>273</v>
      </c>
      <c r="D771" s="256" t="s">
        <v>142</v>
      </c>
      <c r="E771" s="202" t="s">
        <v>7</v>
      </c>
      <c r="F771" s="255">
        <v>57.12</v>
      </c>
      <c r="G771" s="19">
        <f t="shared" si="136"/>
        <v>11.42</v>
      </c>
      <c r="H771" s="25">
        <f t="shared" si="140"/>
        <v>68.539999999999992</v>
      </c>
      <c r="I771" s="51"/>
      <c r="J771"/>
      <c r="K771"/>
      <c r="L771"/>
      <c r="M771"/>
    </row>
    <row r="772" spans="2:13" x14ac:dyDescent="0.25">
      <c r="B772" s="254">
        <f t="shared" si="138"/>
        <v>45</v>
      </c>
      <c r="C772" s="247" t="s">
        <v>274</v>
      </c>
      <c r="D772" s="256" t="s">
        <v>142</v>
      </c>
      <c r="E772" s="202" t="s">
        <v>7</v>
      </c>
      <c r="F772" s="255">
        <v>57.12</v>
      </c>
      <c r="G772" s="19">
        <f t="shared" si="136"/>
        <v>11.42</v>
      </c>
      <c r="H772" s="25">
        <f t="shared" si="140"/>
        <v>68.539999999999992</v>
      </c>
      <c r="I772" s="51"/>
      <c r="J772"/>
      <c r="K772"/>
      <c r="L772"/>
      <c r="M772"/>
    </row>
    <row r="773" spans="2:13" x14ac:dyDescent="0.25">
      <c r="B773" s="254">
        <f t="shared" si="138"/>
        <v>46</v>
      </c>
      <c r="C773" s="247" t="s">
        <v>275</v>
      </c>
      <c r="D773" s="256" t="s">
        <v>142</v>
      </c>
      <c r="E773" s="202" t="s">
        <v>7</v>
      </c>
      <c r="F773" s="255">
        <v>57.12</v>
      </c>
      <c r="G773" s="19">
        <f t="shared" si="136"/>
        <v>11.42</v>
      </c>
      <c r="H773" s="25">
        <f t="shared" si="140"/>
        <v>68.539999999999992</v>
      </c>
      <c r="I773" s="51"/>
      <c r="J773"/>
      <c r="K773"/>
      <c r="L773"/>
      <c r="M773"/>
    </row>
    <row r="774" spans="2:13" x14ac:dyDescent="0.25">
      <c r="B774" s="254">
        <f t="shared" si="138"/>
        <v>47</v>
      </c>
      <c r="C774" s="247" t="s">
        <v>276</v>
      </c>
      <c r="D774" s="256" t="s">
        <v>142</v>
      </c>
      <c r="E774" s="202" t="s">
        <v>7</v>
      </c>
      <c r="F774" s="255">
        <v>57.12</v>
      </c>
      <c r="G774" s="19">
        <f t="shared" si="136"/>
        <v>11.42</v>
      </c>
      <c r="H774" s="25">
        <f t="shared" si="140"/>
        <v>68.539999999999992</v>
      </c>
      <c r="I774" s="51"/>
      <c r="J774"/>
      <c r="K774"/>
      <c r="L774"/>
      <c r="M774"/>
    </row>
    <row r="775" spans="2:13" x14ac:dyDescent="0.25">
      <c r="B775" s="254">
        <f t="shared" si="138"/>
        <v>48</v>
      </c>
      <c r="C775" s="247" t="s">
        <v>277</v>
      </c>
      <c r="D775" s="256" t="s">
        <v>137</v>
      </c>
      <c r="E775" s="202" t="s">
        <v>7</v>
      </c>
      <c r="F775" s="255">
        <v>57.12</v>
      </c>
      <c r="G775" s="19">
        <f t="shared" si="136"/>
        <v>11.42</v>
      </c>
      <c r="H775" s="25">
        <f t="shared" si="140"/>
        <v>68.539999999999992</v>
      </c>
      <c r="I775" s="51"/>
      <c r="J775"/>
      <c r="K775"/>
      <c r="L775"/>
      <c r="M775"/>
    </row>
    <row r="776" spans="2:13" x14ac:dyDescent="0.25">
      <c r="B776" s="254">
        <f t="shared" si="138"/>
        <v>49</v>
      </c>
      <c r="C776" s="247" t="s">
        <v>278</v>
      </c>
      <c r="D776" s="256" t="s">
        <v>142</v>
      </c>
      <c r="E776" s="202" t="s">
        <v>7</v>
      </c>
      <c r="F776" s="255">
        <v>57.12</v>
      </c>
      <c r="G776" s="19">
        <f t="shared" si="136"/>
        <v>11.42</v>
      </c>
      <c r="H776" s="25">
        <f t="shared" si="140"/>
        <v>68.539999999999992</v>
      </c>
      <c r="I776" s="51"/>
      <c r="J776"/>
      <c r="K776"/>
      <c r="L776"/>
      <c r="M776"/>
    </row>
    <row r="777" spans="2:13" x14ac:dyDescent="0.25">
      <c r="B777" s="254">
        <f t="shared" si="138"/>
        <v>50</v>
      </c>
      <c r="C777" s="247" t="s">
        <v>925</v>
      </c>
      <c r="D777" s="256" t="s">
        <v>137</v>
      </c>
      <c r="E777" s="202" t="s">
        <v>7</v>
      </c>
      <c r="F777" s="257">
        <v>67.209999999999994</v>
      </c>
      <c r="G777" s="19">
        <f t="shared" si="136"/>
        <v>13.44</v>
      </c>
      <c r="H777" s="25">
        <f t="shared" si="140"/>
        <v>80.649999999999991</v>
      </c>
      <c r="I777" s="51"/>
      <c r="J777"/>
      <c r="K777"/>
      <c r="L777"/>
      <c r="M777"/>
    </row>
    <row r="778" spans="2:13" x14ac:dyDescent="0.25">
      <c r="B778" s="254">
        <f t="shared" si="138"/>
        <v>51</v>
      </c>
      <c r="C778" s="247" t="s">
        <v>279</v>
      </c>
      <c r="D778" s="256" t="s">
        <v>137</v>
      </c>
      <c r="E778" s="202" t="s">
        <v>7</v>
      </c>
      <c r="F778" s="257">
        <v>57.12</v>
      </c>
      <c r="G778" s="19">
        <f t="shared" si="136"/>
        <v>11.42</v>
      </c>
      <c r="H778" s="25">
        <f t="shared" si="140"/>
        <v>68.539999999999992</v>
      </c>
      <c r="I778" s="51"/>
      <c r="J778"/>
      <c r="K778"/>
      <c r="L778"/>
      <c r="M778"/>
    </row>
    <row r="779" spans="2:13" x14ac:dyDescent="0.25">
      <c r="B779" s="254">
        <f t="shared" si="138"/>
        <v>52</v>
      </c>
      <c r="C779" s="247" t="s">
        <v>280</v>
      </c>
      <c r="D779" s="256" t="s">
        <v>141</v>
      </c>
      <c r="E779" s="202" t="s">
        <v>7</v>
      </c>
      <c r="F779" s="257">
        <v>118.56</v>
      </c>
      <c r="G779" s="19">
        <f t="shared" si="136"/>
        <v>23.71</v>
      </c>
      <c r="H779" s="25">
        <f t="shared" si="140"/>
        <v>142.27000000000001</v>
      </c>
      <c r="I779" s="51"/>
      <c r="J779"/>
      <c r="K779"/>
      <c r="L779"/>
      <c r="M779"/>
    </row>
    <row r="780" spans="2:13" x14ac:dyDescent="0.25">
      <c r="B780" s="254">
        <f t="shared" si="138"/>
        <v>53</v>
      </c>
      <c r="C780" s="247" t="s">
        <v>281</v>
      </c>
      <c r="D780" s="256" t="s">
        <v>141</v>
      </c>
      <c r="E780" s="202" t="s">
        <v>7</v>
      </c>
      <c r="F780" s="257">
        <v>118.56</v>
      </c>
      <c r="G780" s="19">
        <f t="shared" si="136"/>
        <v>23.71</v>
      </c>
      <c r="H780" s="25">
        <f t="shared" si="140"/>
        <v>142.27000000000001</v>
      </c>
      <c r="I780" s="51"/>
      <c r="J780"/>
      <c r="K780"/>
      <c r="L780"/>
      <c r="M780"/>
    </row>
    <row r="781" spans="2:13" x14ac:dyDescent="0.25">
      <c r="B781" s="254">
        <f t="shared" si="138"/>
        <v>54</v>
      </c>
      <c r="C781" s="247" t="s">
        <v>282</v>
      </c>
      <c r="D781" s="256" t="s">
        <v>283</v>
      </c>
      <c r="E781" s="202" t="s">
        <v>7</v>
      </c>
      <c r="F781" s="257">
        <v>119.36</v>
      </c>
      <c r="G781" s="19">
        <f t="shared" si="136"/>
        <v>23.87</v>
      </c>
      <c r="H781" s="25">
        <f t="shared" si="140"/>
        <v>143.22999999999999</v>
      </c>
      <c r="I781" s="51"/>
      <c r="J781"/>
      <c r="K781"/>
      <c r="L781"/>
      <c r="M781"/>
    </row>
    <row r="782" spans="2:13" x14ac:dyDescent="0.25">
      <c r="B782" s="254">
        <f t="shared" si="138"/>
        <v>55</v>
      </c>
      <c r="C782" s="247" t="s">
        <v>284</v>
      </c>
      <c r="D782" s="256" t="s">
        <v>142</v>
      </c>
      <c r="E782" s="202" t="s">
        <v>7</v>
      </c>
      <c r="F782" s="257">
        <v>53.54</v>
      </c>
      <c r="G782" s="19">
        <f t="shared" si="136"/>
        <v>10.71</v>
      </c>
      <c r="H782" s="25">
        <f t="shared" si="140"/>
        <v>64.25</v>
      </c>
      <c r="I782" s="51"/>
      <c r="J782"/>
      <c r="K782"/>
      <c r="L782"/>
      <c r="M782"/>
    </row>
    <row r="783" spans="2:13" x14ac:dyDescent="0.25">
      <c r="B783" s="254">
        <f t="shared" si="138"/>
        <v>56</v>
      </c>
      <c r="C783" s="247" t="s">
        <v>926</v>
      </c>
      <c r="D783" s="256" t="s">
        <v>137</v>
      </c>
      <c r="E783" s="202" t="s">
        <v>7</v>
      </c>
      <c r="F783" s="257">
        <v>557.71</v>
      </c>
      <c r="G783" s="19">
        <f t="shared" si="136"/>
        <v>111.54</v>
      </c>
      <c r="H783" s="25">
        <f t="shared" si="140"/>
        <v>669.25</v>
      </c>
      <c r="I783" s="51"/>
      <c r="J783"/>
      <c r="K783"/>
      <c r="L783"/>
      <c r="M783"/>
    </row>
    <row r="784" spans="2:13" x14ac:dyDescent="0.25">
      <c r="B784" s="254">
        <f t="shared" si="138"/>
        <v>57</v>
      </c>
      <c r="C784" s="247" t="s">
        <v>285</v>
      </c>
      <c r="D784" s="256" t="s">
        <v>137</v>
      </c>
      <c r="E784" s="202" t="s">
        <v>7</v>
      </c>
      <c r="F784" s="257">
        <v>80.790000000000006</v>
      </c>
      <c r="G784" s="19">
        <f t="shared" si="136"/>
        <v>16.16</v>
      </c>
      <c r="H784" s="25">
        <f t="shared" si="140"/>
        <v>96.95</v>
      </c>
      <c r="I784" s="51"/>
      <c r="J784"/>
      <c r="K784"/>
      <c r="L784"/>
      <c r="M784"/>
    </row>
    <row r="785" spans="2:13" x14ac:dyDescent="0.25">
      <c r="B785" s="254">
        <f t="shared" si="138"/>
        <v>58</v>
      </c>
      <c r="C785" s="247" t="s">
        <v>286</v>
      </c>
      <c r="D785" s="256" t="s">
        <v>142</v>
      </c>
      <c r="E785" s="202" t="s">
        <v>7</v>
      </c>
      <c r="F785" s="255">
        <v>42.87</v>
      </c>
      <c r="G785" s="19">
        <f t="shared" si="136"/>
        <v>8.57</v>
      </c>
      <c r="H785" s="25">
        <f t="shared" si="140"/>
        <v>51.44</v>
      </c>
      <c r="I785" s="51"/>
      <c r="J785"/>
      <c r="K785"/>
      <c r="L785"/>
      <c r="M785"/>
    </row>
    <row r="786" spans="2:13" x14ac:dyDescent="0.25">
      <c r="B786" s="254">
        <f t="shared" si="138"/>
        <v>59</v>
      </c>
      <c r="C786" s="171" t="s">
        <v>287</v>
      </c>
      <c r="D786" s="129" t="s">
        <v>288</v>
      </c>
      <c r="E786" s="202" t="s">
        <v>7</v>
      </c>
      <c r="F786" s="255">
        <v>702.15</v>
      </c>
      <c r="G786" s="19">
        <f t="shared" si="136"/>
        <v>140.43</v>
      </c>
      <c r="H786" s="25">
        <f t="shared" si="140"/>
        <v>842.57999999999993</v>
      </c>
      <c r="I786" s="51"/>
      <c r="J786"/>
      <c r="K786"/>
      <c r="L786"/>
      <c r="M786"/>
    </row>
    <row r="787" spans="2:13" x14ac:dyDescent="0.25">
      <c r="B787" s="254">
        <f t="shared" si="138"/>
        <v>60</v>
      </c>
      <c r="C787" s="171" t="s">
        <v>813</v>
      </c>
      <c r="D787" s="129" t="s">
        <v>289</v>
      </c>
      <c r="E787" s="202" t="s">
        <v>7</v>
      </c>
      <c r="F787" s="255">
        <v>813.03</v>
      </c>
      <c r="G787" s="19">
        <f t="shared" si="136"/>
        <v>162.61000000000001</v>
      </c>
      <c r="H787" s="25">
        <f t="shared" si="140"/>
        <v>975.64</v>
      </c>
      <c r="I787" s="51"/>
      <c r="J787"/>
      <c r="K787"/>
      <c r="L787"/>
      <c r="M787"/>
    </row>
    <row r="788" spans="2:13" ht="31.5" x14ac:dyDescent="0.25">
      <c r="B788" s="254">
        <f t="shared" si="138"/>
        <v>61</v>
      </c>
      <c r="C788" s="171" t="s">
        <v>290</v>
      </c>
      <c r="D788" s="129" t="s">
        <v>137</v>
      </c>
      <c r="E788" s="202" t="s">
        <v>7</v>
      </c>
      <c r="F788" s="257">
        <v>795.23</v>
      </c>
      <c r="G788" s="19">
        <f t="shared" si="136"/>
        <v>159.05000000000001</v>
      </c>
      <c r="H788" s="25">
        <f t="shared" si="140"/>
        <v>954.28</v>
      </c>
      <c r="I788" s="51"/>
      <c r="J788"/>
      <c r="K788"/>
      <c r="L788"/>
      <c r="M788"/>
    </row>
    <row r="789" spans="2:13" x14ac:dyDescent="0.25">
      <c r="B789" s="254">
        <f t="shared" si="138"/>
        <v>62</v>
      </c>
      <c r="C789" s="171" t="s">
        <v>291</v>
      </c>
      <c r="D789" s="129" t="s">
        <v>292</v>
      </c>
      <c r="E789" s="202" t="s">
        <v>7</v>
      </c>
      <c r="F789" s="257">
        <v>967.16</v>
      </c>
      <c r="G789" s="19">
        <f t="shared" si="136"/>
        <v>193.43</v>
      </c>
      <c r="H789" s="25">
        <f t="shared" si="140"/>
        <v>1160.5899999999999</v>
      </c>
      <c r="I789" s="51"/>
      <c r="J789"/>
      <c r="K789"/>
      <c r="L789"/>
      <c r="M789"/>
    </row>
    <row r="790" spans="2:13" ht="31.5" x14ac:dyDescent="0.25">
      <c r="B790" s="254">
        <f t="shared" si="138"/>
        <v>63</v>
      </c>
      <c r="C790" s="171" t="s">
        <v>293</v>
      </c>
      <c r="D790" s="129" t="s">
        <v>288</v>
      </c>
      <c r="E790" s="202" t="s">
        <v>7</v>
      </c>
      <c r="F790" s="257">
        <v>772.51</v>
      </c>
      <c r="G790" s="19">
        <f t="shared" si="136"/>
        <v>154.5</v>
      </c>
      <c r="H790" s="25">
        <f t="shared" si="140"/>
        <v>927.01</v>
      </c>
      <c r="I790" s="51"/>
      <c r="J790"/>
      <c r="K790"/>
      <c r="L790"/>
      <c r="M790"/>
    </row>
    <row r="791" spans="2:13" ht="31.5" x14ac:dyDescent="0.25">
      <c r="B791" s="254">
        <f t="shared" si="138"/>
        <v>64</v>
      </c>
      <c r="C791" s="171" t="s">
        <v>294</v>
      </c>
      <c r="D791" s="129" t="s">
        <v>288</v>
      </c>
      <c r="E791" s="202" t="s">
        <v>7</v>
      </c>
      <c r="F791" s="257">
        <v>688.2</v>
      </c>
      <c r="G791" s="19">
        <f t="shared" ref="G791:G836" si="141">ROUND(F791*0.2,2)</f>
        <v>137.63999999999999</v>
      </c>
      <c r="H791" s="25">
        <f t="shared" si="140"/>
        <v>825.84</v>
      </c>
      <c r="I791" s="51"/>
      <c r="J791"/>
      <c r="K791"/>
      <c r="L791"/>
      <c r="M791"/>
    </row>
    <row r="792" spans="2:13" ht="16.5" customHeight="1" x14ac:dyDescent="0.25">
      <c r="B792" s="254">
        <f t="shared" ref="B792:B855" si="142">1+B791</f>
        <v>65</v>
      </c>
      <c r="C792" s="171" t="s">
        <v>295</v>
      </c>
      <c r="D792" s="129" t="s">
        <v>142</v>
      </c>
      <c r="E792" s="202" t="s">
        <v>7</v>
      </c>
      <c r="F792" s="257">
        <v>230.98</v>
      </c>
      <c r="G792" s="19">
        <f t="shared" si="141"/>
        <v>46.2</v>
      </c>
      <c r="H792" s="25">
        <f t="shared" si="140"/>
        <v>277.18</v>
      </c>
      <c r="I792" s="51"/>
      <c r="J792"/>
      <c r="K792"/>
      <c r="L792"/>
      <c r="M792"/>
    </row>
    <row r="793" spans="2:13" ht="31.5" x14ac:dyDescent="0.25">
      <c r="B793" s="254">
        <f t="shared" si="142"/>
        <v>66</v>
      </c>
      <c r="C793" s="171" t="s">
        <v>296</v>
      </c>
      <c r="D793" s="129" t="s">
        <v>137</v>
      </c>
      <c r="E793" s="202" t="s">
        <v>7</v>
      </c>
      <c r="F793" s="257">
        <v>285.27</v>
      </c>
      <c r="G793" s="19">
        <f t="shared" si="141"/>
        <v>57.05</v>
      </c>
      <c r="H793" s="25">
        <f t="shared" ref="H793:H826" si="143">F793+G793</f>
        <v>342.32</v>
      </c>
      <c r="I793" s="51"/>
      <c r="J793"/>
      <c r="K793"/>
      <c r="L793"/>
      <c r="M793"/>
    </row>
    <row r="794" spans="2:13" ht="31.5" x14ac:dyDescent="0.25">
      <c r="B794" s="254">
        <f t="shared" si="142"/>
        <v>67</v>
      </c>
      <c r="C794" s="171" t="s">
        <v>297</v>
      </c>
      <c r="D794" s="129" t="s">
        <v>137</v>
      </c>
      <c r="E794" s="202" t="s">
        <v>7</v>
      </c>
      <c r="F794" s="257">
        <v>301.07</v>
      </c>
      <c r="G794" s="19">
        <f t="shared" si="141"/>
        <v>60.21</v>
      </c>
      <c r="H794" s="25">
        <f t="shared" si="143"/>
        <v>361.28</v>
      </c>
      <c r="I794" s="51"/>
      <c r="J794"/>
      <c r="K794"/>
      <c r="L794"/>
      <c r="M794"/>
    </row>
    <row r="795" spans="2:13" x14ac:dyDescent="0.25">
      <c r="B795" s="254">
        <f t="shared" si="142"/>
        <v>68</v>
      </c>
      <c r="C795" s="171" t="s">
        <v>298</v>
      </c>
      <c r="D795" s="129" t="s">
        <v>137</v>
      </c>
      <c r="E795" s="202" t="s">
        <v>7</v>
      </c>
      <c r="F795" s="257">
        <v>421.16</v>
      </c>
      <c r="G795" s="19">
        <f t="shared" si="141"/>
        <v>84.23</v>
      </c>
      <c r="H795" s="25">
        <f t="shared" si="143"/>
        <v>505.39000000000004</v>
      </c>
      <c r="I795" s="51"/>
      <c r="J795"/>
      <c r="K795"/>
      <c r="L795"/>
      <c r="M795"/>
    </row>
    <row r="796" spans="2:13" x14ac:dyDescent="0.25">
      <c r="B796" s="254">
        <f t="shared" si="142"/>
        <v>69</v>
      </c>
      <c r="C796" s="171" t="s">
        <v>299</v>
      </c>
      <c r="D796" s="129" t="s">
        <v>288</v>
      </c>
      <c r="E796" s="202" t="s">
        <v>7</v>
      </c>
      <c r="F796" s="257">
        <v>920.81</v>
      </c>
      <c r="G796" s="19">
        <f t="shared" si="141"/>
        <v>184.16</v>
      </c>
      <c r="H796" s="25">
        <f t="shared" si="143"/>
        <v>1104.97</v>
      </c>
      <c r="I796" s="51"/>
      <c r="J796"/>
      <c r="K796"/>
      <c r="L796"/>
      <c r="M796"/>
    </row>
    <row r="797" spans="2:13" x14ac:dyDescent="0.25">
      <c r="B797" s="258">
        <f t="shared" si="142"/>
        <v>70</v>
      </c>
      <c r="C797" s="171" t="s">
        <v>1035</v>
      </c>
      <c r="D797" s="129" t="s">
        <v>139</v>
      </c>
      <c r="E797" s="188" t="s">
        <v>7</v>
      </c>
      <c r="F797" s="257">
        <v>572.12</v>
      </c>
      <c r="G797" s="130">
        <f t="shared" si="141"/>
        <v>114.42</v>
      </c>
      <c r="H797" s="25">
        <f t="shared" si="143"/>
        <v>686.54</v>
      </c>
      <c r="I797" s="51"/>
      <c r="J797"/>
      <c r="K797"/>
      <c r="L797"/>
      <c r="M797"/>
    </row>
    <row r="798" spans="2:13" ht="31.5" x14ac:dyDescent="0.25">
      <c r="B798" s="258">
        <f t="shared" si="142"/>
        <v>71</v>
      </c>
      <c r="C798" s="171" t="s">
        <v>300</v>
      </c>
      <c r="D798" s="129" t="s">
        <v>289</v>
      </c>
      <c r="E798" s="188" t="s">
        <v>7</v>
      </c>
      <c r="F798" s="257">
        <v>801.43</v>
      </c>
      <c r="G798" s="130">
        <f t="shared" si="141"/>
        <v>160.29</v>
      </c>
      <c r="H798" s="25">
        <f t="shared" si="143"/>
        <v>961.71999999999991</v>
      </c>
      <c r="I798" s="51"/>
      <c r="J798"/>
      <c r="K798"/>
      <c r="L798"/>
      <c r="M798"/>
    </row>
    <row r="799" spans="2:13" x14ac:dyDescent="0.25">
      <c r="B799" s="258">
        <f t="shared" si="142"/>
        <v>72</v>
      </c>
      <c r="C799" s="171" t="s">
        <v>301</v>
      </c>
      <c r="D799" s="129" t="s">
        <v>137</v>
      </c>
      <c r="E799" s="188" t="s">
        <v>7</v>
      </c>
      <c r="F799" s="257">
        <v>183.66</v>
      </c>
      <c r="G799" s="130">
        <f t="shared" si="141"/>
        <v>36.729999999999997</v>
      </c>
      <c r="H799" s="25">
        <f t="shared" si="143"/>
        <v>220.39</v>
      </c>
      <c r="I799" s="51"/>
      <c r="J799"/>
      <c r="K799"/>
      <c r="L799"/>
      <c r="M799"/>
    </row>
    <row r="800" spans="2:13" ht="31.5" x14ac:dyDescent="0.25">
      <c r="B800" s="258">
        <f t="shared" si="142"/>
        <v>73</v>
      </c>
      <c r="C800" s="171" t="s">
        <v>302</v>
      </c>
      <c r="D800" s="129" t="s">
        <v>137</v>
      </c>
      <c r="E800" s="188" t="s">
        <v>7</v>
      </c>
      <c r="F800" s="257">
        <v>332.05</v>
      </c>
      <c r="G800" s="130">
        <f t="shared" si="141"/>
        <v>66.41</v>
      </c>
      <c r="H800" s="25">
        <f t="shared" si="143"/>
        <v>398.46000000000004</v>
      </c>
      <c r="I800" s="51"/>
      <c r="J800"/>
      <c r="K800"/>
      <c r="L800"/>
      <c r="M800"/>
    </row>
    <row r="801" spans="2:13" x14ac:dyDescent="0.25">
      <c r="B801" s="258">
        <f t="shared" si="142"/>
        <v>74</v>
      </c>
      <c r="C801" s="171" t="s">
        <v>303</v>
      </c>
      <c r="D801" s="129" t="s">
        <v>142</v>
      </c>
      <c r="E801" s="188" t="s">
        <v>7</v>
      </c>
      <c r="F801" s="257">
        <v>333</v>
      </c>
      <c r="G801" s="130">
        <f t="shared" si="141"/>
        <v>66.599999999999994</v>
      </c>
      <c r="H801" s="25">
        <f t="shared" si="143"/>
        <v>399.6</v>
      </c>
      <c r="I801" s="51"/>
      <c r="J801"/>
      <c r="K801"/>
      <c r="L801"/>
      <c r="M801"/>
    </row>
    <row r="802" spans="2:13" x14ac:dyDescent="0.25">
      <c r="B802" s="258">
        <f t="shared" si="142"/>
        <v>75</v>
      </c>
      <c r="C802" s="171" t="s">
        <v>304</v>
      </c>
      <c r="D802" s="129" t="s">
        <v>288</v>
      </c>
      <c r="E802" s="188" t="s">
        <v>7</v>
      </c>
      <c r="F802" s="257">
        <v>244.36</v>
      </c>
      <c r="G802" s="130">
        <f t="shared" si="141"/>
        <v>48.87</v>
      </c>
      <c r="H802" s="25">
        <f t="shared" si="143"/>
        <v>293.23</v>
      </c>
      <c r="I802" s="51"/>
      <c r="J802"/>
      <c r="K802"/>
      <c r="L802"/>
      <c r="M802"/>
    </row>
    <row r="803" spans="2:13" x14ac:dyDescent="0.25">
      <c r="B803" s="258">
        <f t="shared" si="142"/>
        <v>76</v>
      </c>
      <c r="C803" s="171" t="s">
        <v>305</v>
      </c>
      <c r="D803" s="129" t="s">
        <v>288</v>
      </c>
      <c r="E803" s="188" t="s">
        <v>7</v>
      </c>
      <c r="F803" s="257">
        <v>305.10000000000002</v>
      </c>
      <c r="G803" s="130">
        <f t="shared" si="141"/>
        <v>61.02</v>
      </c>
      <c r="H803" s="25">
        <f t="shared" si="143"/>
        <v>366.12</v>
      </c>
      <c r="I803" s="51"/>
      <c r="J803"/>
      <c r="K803"/>
      <c r="L803"/>
      <c r="M803"/>
    </row>
    <row r="804" spans="2:13" ht="31.5" x14ac:dyDescent="0.25">
      <c r="B804" s="258">
        <f t="shared" si="142"/>
        <v>77</v>
      </c>
      <c r="C804" s="171" t="s">
        <v>306</v>
      </c>
      <c r="D804" s="129" t="s">
        <v>289</v>
      </c>
      <c r="E804" s="188" t="s">
        <v>7</v>
      </c>
      <c r="F804" s="257">
        <v>357.79</v>
      </c>
      <c r="G804" s="130">
        <f t="shared" si="141"/>
        <v>71.56</v>
      </c>
      <c r="H804" s="25">
        <f t="shared" si="143"/>
        <v>429.35</v>
      </c>
      <c r="I804" s="51"/>
      <c r="J804"/>
      <c r="K804"/>
      <c r="L804"/>
      <c r="M804"/>
    </row>
    <row r="805" spans="2:13" x14ac:dyDescent="0.25">
      <c r="B805" s="258">
        <f t="shared" si="142"/>
        <v>78</v>
      </c>
      <c r="C805" s="171" t="s">
        <v>307</v>
      </c>
      <c r="D805" s="129" t="s">
        <v>289</v>
      </c>
      <c r="E805" s="188" t="s">
        <v>7</v>
      </c>
      <c r="F805" s="257">
        <v>461.73</v>
      </c>
      <c r="G805" s="130">
        <f t="shared" si="141"/>
        <v>92.35</v>
      </c>
      <c r="H805" s="25">
        <f t="shared" si="143"/>
        <v>554.08000000000004</v>
      </c>
      <c r="I805" s="51"/>
      <c r="J805"/>
      <c r="K805"/>
      <c r="L805"/>
      <c r="M805"/>
    </row>
    <row r="806" spans="2:13" ht="31.5" x14ac:dyDescent="0.25">
      <c r="B806" s="258">
        <f t="shared" si="142"/>
        <v>79</v>
      </c>
      <c r="C806" s="171" t="s">
        <v>308</v>
      </c>
      <c r="D806" s="129" t="s">
        <v>289</v>
      </c>
      <c r="E806" s="188" t="s">
        <v>7</v>
      </c>
      <c r="F806" s="257">
        <v>752.1</v>
      </c>
      <c r="G806" s="130">
        <f t="shared" si="141"/>
        <v>150.41999999999999</v>
      </c>
      <c r="H806" s="25">
        <f t="shared" si="143"/>
        <v>902.52</v>
      </c>
      <c r="I806" s="51"/>
      <c r="J806"/>
      <c r="K806"/>
      <c r="L806"/>
      <c r="M806"/>
    </row>
    <row r="807" spans="2:13" x14ac:dyDescent="0.25">
      <c r="B807" s="258">
        <f t="shared" si="142"/>
        <v>80</v>
      </c>
      <c r="C807" s="171" t="s">
        <v>309</v>
      </c>
      <c r="D807" s="129" t="s">
        <v>289</v>
      </c>
      <c r="E807" s="188" t="s">
        <v>7</v>
      </c>
      <c r="F807" s="257">
        <v>775.73</v>
      </c>
      <c r="G807" s="130">
        <f t="shared" si="141"/>
        <v>155.15</v>
      </c>
      <c r="H807" s="25">
        <f t="shared" si="143"/>
        <v>930.88</v>
      </c>
      <c r="I807" s="51"/>
      <c r="J807"/>
      <c r="K807"/>
      <c r="L807"/>
      <c r="M807"/>
    </row>
    <row r="808" spans="2:13" x14ac:dyDescent="0.25">
      <c r="B808" s="258">
        <f t="shared" si="142"/>
        <v>81</v>
      </c>
      <c r="C808" s="171" t="s">
        <v>310</v>
      </c>
      <c r="D808" s="129" t="s">
        <v>288</v>
      </c>
      <c r="E808" s="188" t="s">
        <v>7</v>
      </c>
      <c r="F808" s="257">
        <v>815.02</v>
      </c>
      <c r="G808" s="130">
        <f t="shared" si="141"/>
        <v>163</v>
      </c>
      <c r="H808" s="25">
        <f t="shared" si="143"/>
        <v>978.02</v>
      </c>
      <c r="I808" s="51"/>
      <c r="J808"/>
      <c r="K808"/>
      <c r="L808"/>
      <c r="M808"/>
    </row>
    <row r="809" spans="2:13" ht="31.5" x14ac:dyDescent="0.25">
      <c r="B809" s="258">
        <f t="shared" si="142"/>
        <v>82</v>
      </c>
      <c r="C809" s="171" t="s">
        <v>311</v>
      </c>
      <c r="D809" s="129" t="s">
        <v>288</v>
      </c>
      <c r="E809" s="188" t="s">
        <v>7</v>
      </c>
      <c r="F809" s="257">
        <v>754.97</v>
      </c>
      <c r="G809" s="130">
        <f t="shared" si="141"/>
        <v>150.99</v>
      </c>
      <c r="H809" s="25">
        <f t="shared" si="143"/>
        <v>905.96</v>
      </c>
      <c r="I809" s="51"/>
      <c r="J809"/>
      <c r="K809"/>
      <c r="L809"/>
      <c r="M809"/>
    </row>
    <row r="810" spans="2:13" x14ac:dyDescent="0.25">
      <c r="B810" s="258">
        <f t="shared" si="142"/>
        <v>83</v>
      </c>
      <c r="C810" s="171" t="s">
        <v>2518</v>
      </c>
      <c r="D810" s="129" t="s">
        <v>312</v>
      </c>
      <c r="E810" s="188" t="s">
        <v>7</v>
      </c>
      <c r="F810" s="257">
        <v>593.28</v>
      </c>
      <c r="G810" s="130">
        <f t="shared" si="141"/>
        <v>118.66</v>
      </c>
      <c r="H810" s="25">
        <f t="shared" si="143"/>
        <v>711.93999999999994</v>
      </c>
      <c r="I810" s="51"/>
      <c r="J810"/>
      <c r="K810"/>
      <c r="L810"/>
      <c r="M810"/>
    </row>
    <row r="811" spans="2:13" ht="31.5" x14ac:dyDescent="0.25">
      <c r="B811" s="258">
        <f t="shared" si="142"/>
        <v>84</v>
      </c>
      <c r="C811" s="171" t="s">
        <v>313</v>
      </c>
      <c r="D811" s="129" t="s">
        <v>289</v>
      </c>
      <c r="E811" s="188" t="s">
        <v>7</v>
      </c>
      <c r="F811" s="257">
        <v>459.67</v>
      </c>
      <c r="G811" s="130">
        <f t="shared" si="141"/>
        <v>91.93</v>
      </c>
      <c r="H811" s="25">
        <f t="shared" si="143"/>
        <v>551.6</v>
      </c>
      <c r="I811" s="51"/>
      <c r="J811"/>
      <c r="K811"/>
      <c r="L811"/>
      <c r="M811"/>
    </row>
    <row r="812" spans="2:13" x14ac:dyDescent="0.25">
      <c r="B812" s="258">
        <f t="shared" si="142"/>
        <v>85</v>
      </c>
      <c r="C812" s="171" t="s">
        <v>314</v>
      </c>
      <c r="D812" s="129" t="s">
        <v>312</v>
      </c>
      <c r="E812" s="188" t="s">
        <v>7</v>
      </c>
      <c r="F812" s="257">
        <v>482.34</v>
      </c>
      <c r="G812" s="130">
        <f t="shared" si="141"/>
        <v>96.47</v>
      </c>
      <c r="H812" s="25">
        <f t="shared" si="143"/>
        <v>578.80999999999995</v>
      </c>
      <c r="I812" s="51"/>
      <c r="J812"/>
      <c r="K812"/>
      <c r="L812"/>
      <c r="M812"/>
    </row>
    <row r="813" spans="2:13" x14ac:dyDescent="0.25">
      <c r="B813" s="258">
        <f t="shared" si="142"/>
        <v>86</v>
      </c>
      <c r="C813" s="171" t="s">
        <v>315</v>
      </c>
      <c r="D813" s="129" t="s">
        <v>289</v>
      </c>
      <c r="E813" s="188" t="s">
        <v>7</v>
      </c>
      <c r="F813" s="257">
        <v>600.47</v>
      </c>
      <c r="G813" s="130">
        <f t="shared" si="141"/>
        <v>120.09</v>
      </c>
      <c r="H813" s="25">
        <f t="shared" si="143"/>
        <v>720.56000000000006</v>
      </c>
      <c r="I813" s="51"/>
      <c r="J813"/>
      <c r="K813"/>
      <c r="L813"/>
      <c r="M813"/>
    </row>
    <row r="814" spans="2:13" ht="31.5" x14ac:dyDescent="0.25">
      <c r="B814" s="254">
        <f t="shared" si="142"/>
        <v>87</v>
      </c>
      <c r="C814" s="171" t="s">
        <v>316</v>
      </c>
      <c r="D814" s="129" t="s">
        <v>288</v>
      </c>
      <c r="E814" s="202" t="s">
        <v>7</v>
      </c>
      <c r="F814" s="257">
        <v>1205.28</v>
      </c>
      <c r="G814" s="19">
        <f t="shared" si="141"/>
        <v>241.06</v>
      </c>
      <c r="H814" s="25">
        <f t="shared" si="143"/>
        <v>1446.34</v>
      </c>
      <c r="I814" s="51"/>
      <c r="J814"/>
      <c r="K814"/>
      <c r="L814"/>
      <c r="M814"/>
    </row>
    <row r="815" spans="2:13" x14ac:dyDescent="0.25">
      <c r="B815" s="254">
        <f t="shared" si="142"/>
        <v>88</v>
      </c>
      <c r="C815" s="171" t="s">
        <v>317</v>
      </c>
      <c r="D815" s="129" t="s">
        <v>289</v>
      </c>
      <c r="E815" s="202" t="s">
        <v>7</v>
      </c>
      <c r="F815" s="257">
        <v>733.92</v>
      </c>
      <c r="G815" s="19">
        <f t="shared" si="141"/>
        <v>146.78</v>
      </c>
      <c r="H815" s="25">
        <f t="shared" si="143"/>
        <v>880.69999999999993</v>
      </c>
      <c r="I815" s="51"/>
      <c r="J815"/>
      <c r="K815"/>
      <c r="L815"/>
      <c r="M815"/>
    </row>
    <row r="816" spans="2:13" x14ac:dyDescent="0.25">
      <c r="B816" s="254">
        <f t="shared" si="142"/>
        <v>89</v>
      </c>
      <c r="C816" s="171" t="s">
        <v>318</v>
      </c>
      <c r="D816" s="129" t="s">
        <v>139</v>
      </c>
      <c r="E816" s="202" t="s">
        <v>7</v>
      </c>
      <c r="F816" s="257">
        <v>831.37</v>
      </c>
      <c r="G816" s="19">
        <f t="shared" si="141"/>
        <v>166.27</v>
      </c>
      <c r="H816" s="25">
        <f t="shared" si="143"/>
        <v>997.64</v>
      </c>
      <c r="I816" s="51"/>
      <c r="J816"/>
      <c r="K816"/>
      <c r="L816"/>
      <c r="M816"/>
    </row>
    <row r="817" spans="2:13" ht="31.5" x14ac:dyDescent="0.25">
      <c r="B817" s="254">
        <f t="shared" si="142"/>
        <v>90</v>
      </c>
      <c r="C817" s="171" t="s">
        <v>319</v>
      </c>
      <c r="D817" s="129" t="s">
        <v>288</v>
      </c>
      <c r="E817" s="202" t="s">
        <v>7</v>
      </c>
      <c r="F817" s="257">
        <v>578.98</v>
      </c>
      <c r="G817" s="19">
        <f t="shared" si="141"/>
        <v>115.8</v>
      </c>
      <c r="H817" s="25">
        <f t="shared" si="143"/>
        <v>694.78</v>
      </c>
      <c r="I817" s="51"/>
      <c r="J817"/>
      <c r="K817"/>
      <c r="L817"/>
      <c r="M817"/>
    </row>
    <row r="818" spans="2:13" x14ac:dyDescent="0.25">
      <c r="B818" s="259">
        <f t="shared" si="142"/>
        <v>91</v>
      </c>
      <c r="C818" s="171" t="s">
        <v>320</v>
      </c>
      <c r="D818" s="129" t="s">
        <v>289</v>
      </c>
      <c r="E818" s="202" t="s">
        <v>7</v>
      </c>
      <c r="F818" s="257">
        <v>684.87</v>
      </c>
      <c r="G818" s="19">
        <f t="shared" si="141"/>
        <v>136.97</v>
      </c>
      <c r="H818" s="25">
        <f t="shared" si="143"/>
        <v>821.84</v>
      </c>
      <c r="I818" s="51"/>
      <c r="J818"/>
      <c r="K818"/>
      <c r="L818"/>
      <c r="M818"/>
    </row>
    <row r="819" spans="2:13" x14ac:dyDescent="0.25">
      <c r="B819" s="259">
        <f t="shared" si="142"/>
        <v>92</v>
      </c>
      <c r="C819" s="171" t="s">
        <v>321</v>
      </c>
      <c r="D819" s="129" t="s">
        <v>137</v>
      </c>
      <c r="E819" s="202" t="s">
        <v>7</v>
      </c>
      <c r="F819" s="257">
        <v>1115.27</v>
      </c>
      <c r="G819" s="19">
        <f t="shared" si="141"/>
        <v>223.05</v>
      </c>
      <c r="H819" s="25">
        <f t="shared" si="143"/>
        <v>1338.32</v>
      </c>
      <c r="I819" s="51"/>
      <c r="J819"/>
      <c r="K819"/>
      <c r="L819"/>
      <c r="M819"/>
    </row>
    <row r="820" spans="2:13" x14ac:dyDescent="0.25">
      <c r="B820" s="259">
        <f t="shared" si="142"/>
        <v>93</v>
      </c>
      <c r="C820" s="171" t="s">
        <v>322</v>
      </c>
      <c r="D820" s="129" t="s">
        <v>137</v>
      </c>
      <c r="E820" s="180" t="s">
        <v>7</v>
      </c>
      <c r="F820" s="257">
        <v>323.61</v>
      </c>
      <c r="G820" s="19">
        <f t="shared" si="141"/>
        <v>64.72</v>
      </c>
      <c r="H820" s="25">
        <f t="shared" si="143"/>
        <v>388.33000000000004</v>
      </c>
      <c r="I820" s="51"/>
      <c r="J820"/>
      <c r="K820"/>
      <c r="L820"/>
      <c r="M820"/>
    </row>
    <row r="821" spans="2:13" x14ac:dyDescent="0.25">
      <c r="B821" s="259">
        <f t="shared" si="142"/>
        <v>94</v>
      </c>
      <c r="C821" s="171" t="s">
        <v>323</v>
      </c>
      <c r="D821" s="129" t="s">
        <v>283</v>
      </c>
      <c r="E821" s="132" t="s">
        <v>7</v>
      </c>
      <c r="F821" s="257">
        <v>239.89</v>
      </c>
      <c r="G821" s="19">
        <f t="shared" si="141"/>
        <v>47.98</v>
      </c>
      <c r="H821" s="25">
        <f t="shared" si="143"/>
        <v>287.87</v>
      </c>
      <c r="I821" s="51"/>
      <c r="J821"/>
      <c r="K821"/>
      <c r="L821"/>
      <c r="M821"/>
    </row>
    <row r="822" spans="2:13" ht="31.5" x14ac:dyDescent="0.25">
      <c r="B822" s="259">
        <f t="shared" si="142"/>
        <v>95</v>
      </c>
      <c r="C822" s="171" t="s">
        <v>324</v>
      </c>
      <c r="D822" s="129" t="s">
        <v>325</v>
      </c>
      <c r="E822" s="132" t="s">
        <v>7</v>
      </c>
      <c r="F822" s="257">
        <v>587.47</v>
      </c>
      <c r="G822" s="19">
        <f t="shared" si="141"/>
        <v>117.49</v>
      </c>
      <c r="H822" s="25">
        <f t="shared" si="143"/>
        <v>704.96</v>
      </c>
      <c r="I822" s="51"/>
      <c r="J822"/>
      <c r="K822"/>
      <c r="L822"/>
      <c r="M822"/>
    </row>
    <row r="823" spans="2:13" x14ac:dyDescent="0.25">
      <c r="B823" s="259">
        <f t="shared" si="142"/>
        <v>96</v>
      </c>
      <c r="C823" s="171" t="s">
        <v>326</v>
      </c>
      <c r="D823" s="129" t="s">
        <v>139</v>
      </c>
      <c r="E823" s="132" t="s">
        <v>7</v>
      </c>
      <c r="F823" s="257">
        <v>983.35</v>
      </c>
      <c r="G823" s="19">
        <f t="shared" si="141"/>
        <v>196.67</v>
      </c>
      <c r="H823" s="25">
        <f t="shared" si="143"/>
        <v>1180.02</v>
      </c>
      <c r="I823" s="51"/>
      <c r="J823"/>
      <c r="K823"/>
      <c r="L823"/>
      <c r="M823"/>
    </row>
    <row r="824" spans="2:13" x14ac:dyDescent="0.25">
      <c r="B824" s="259">
        <f t="shared" si="142"/>
        <v>97</v>
      </c>
      <c r="C824" s="171" t="s">
        <v>327</v>
      </c>
      <c r="D824" s="129" t="s">
        <v>137</v>
      </c>
      <c r="E824" s="132" t="s">
        <v>7</v>
      </c>
      <c r="F824" s="257">
        <v>341.69</v>
      </c>
      <c r="G824" s="19">
        <f t="shared" si="141"/>
        <v>68.34</v>
      </c>
      <c r="H824" s="25">
        <f t="shared" si="143"/>
        <v>410.03</v>
      </c>
      <c r="I824" s="51"/>
      <c r="J824"/>
      <c r="K824"/>
      <c r="L824"/>
      <c r="M824"/>
    </row>
    <row r="825" spans="2:13" x14ac:dyDescent="0.25">
      <c r="B825" s="259">
        <f t="shared" si="142"/>
        <v>98</v>
      </c>
      <c r="C825" s="171" t="s">
        <v>328</v>
      </c>
      <c r="D825" s="129" t="s">
        <v>288</v>
      </c>
      <c r="E825" s="132" t="s">
        <v>7</v>
      </c>
      <c r="F825" s="257">
        <v>818.41</v>
      </c>
      <c r="G825" s="19">
        <f t="shared" si="141"/>
        <v>163.68</v>
      </c>
      <c r="H825" s="25">
        <f t="shared" si="143"/>
        <v>982.08999999999992</v>
      </c>
      <c r="I825" s="51"/>
      <c r="J825"/>
      <c r="K825"/>
      <c r="L825"/>
      <c r="M825"/>
    </row>
    <row r="826" spans="2:13" x14ac:dyDescent="0.25">
      <c r="B826" s="260">
        <f t="shared" si="142"/>
        <v>99</v>
      </c>
      <c r="C826" s="171" t="s">
        <v>329</v>
      </c>
      <c r="D826" s="129" t="s">
        <v>137</v>
      </c>
      <c r="E826" s="188" t="s">
        <v>7</v>
      </c>
      <c r="F826" s="257">
        <v>623.67999999999995</v>
      </c>
      <c r="G826" s="19">
        <f t="shared" si="141"/>
        <v>124.74</v>
      </c>
      <c r="H826" s="25">
        <f t="shared" si="143"/>
        <v>748.42</v>
      </c>
      <c r="I826" s="51"/>
      <c r="J826"/>
      <c r="K826"/>
      <c r="L826"/>
      <c r="M826"/>
    </row>
    <row r="827" spans="2:13" x14ac:dyDescent="0.25">
      <c r="B827" s="260">
        <f t="shared" si="142"/>
        <v>100</v>
      </c>
      <c r="C827" s="157" t="s">
        <v>919</v>
      </c>
      <c r="D827" s="129" t="s">
        <v>288</v>
      </c>
      <c r="E827" s="188" t="s">
        <v>7</v>
      </c>
      <c r="F827" s="257">
        <v>479.61</v>
      </c>
      <c r="G827" s="19">
        <f t="shared" si="141"/>
        <v>95.92</v>
      </c>
      <c r="H827" s="25">
        <f t="shared" ref="H827:H832" si="144">F827+G827</f>
        <v>575.53</v>
      </c>
      <c r="I827" s="51"/>
      <c r="J827"/>
      <c r="K827"/>
      <c r="L827"/>
      <c r="M827"/>
    </row>
    <row r="828" spans="2:13" x14ac:dyDescent="0.25">
      <c r="B828" s="260">
        <f t="shared" si="142"/>
        <v>101</v>
      </c>
      <c r="C828" s="157" t="s">
        <v>920</v>
      </c>
      <c r="D828" s="129" t="s">
        <v>288</v>
      </c>
      <c r="E828" s="188" t="s">
        <v>7</v>
      </c>
      <c r="F828" s="257">
        <v>913.6</v>
      </c>
      <c r="G828" s="19">
        <f t="shared" si="141"/>
        <v>182.72</v>
      </c>
      <c r="H828" s="25">
        <f t="shared" si="144"/>
        <v>1096.32</v>
      </c>
      <c r="I828" s="51"/>
      <c r="J828"/>
      <c r="K828"/>
      <c r="L828"/>
      <c r="M828"/>
    </row>
    <row r="829" spans="2:13" x14ac:dyDescent="0.25">
      <c r="B829" s="260">
        <f t="shared" si="142"/>
        <v>102</v>
      </c>
      <c r="C829" s="157" t="s">
        <v>921</v>
      </c>
      <c r="D829" s="129" t="s">
        <v>288</v>
      </c>
      <c r="E829" s="188" t="s">
        <v>7</v>
      </c>
      <c r="F829" s="257">
        <v>658.89</v>
      </c>
      <c r="G829" s="19">
        <f t="shared" si="141"/>
        <v>131.78</v>
      </c>
      <c r="H829" s="25">
        <f t="shared" si="144"/>
        <v>790.67</v>
      </c>
      <c r="I829" s="51"/>
      <c r="J829"/>
      <c r="K829"/>
      <c r="L829"/>
      <c r="M829"/>
    </row>
    <row r="830" spans="2:13" x14ac:dyDescent="0.25">
      <c r="B830" s="260">
        <f t="shared" si="142"/>
        <v>103</v>
      </c>
      <c r="C830" s="157" t="s">
        <v>922</v>
      </c>
      <c r="D830" s="129" t="s">
        <v>288</v>
      </c>
      <c r="E830" s="188" t="s">
        <v>7</v>
      </c>
      <c r="F830" s="257">
        <v>441.47</v>
      </c>
      <c r="G830" s="19">
        <f t="shared" si="141"/>
        <v>88.29</v>
      </c>
      <c r="H830" s="25">
        <f t="shared" si="144"/>
        <v>529.76</v>
      </c>
      <c r="I830" s="51"/>
      <c r="J830"/>
      <c r="K830"/>
      <c r="L830"/>
      <c r="M830"/>
    </row>
    <row r="831" spans="2:13" ht="31.5" x14ac:dyDescent="0.25">
      <c r="B831" s="260">
        <f t="shared" si="142"/>
        <v>104</v>
      </c>
      <c r="C831" s="159" t="s">
        <v>923</v>
      </c>
      <c r="D831" s="129" t="s">
        <v>288</v>
      </c>
      <c r="E831" s="188" t="s">
        <v>7</v>
      </c>
      <c r="F831" s="257">
        <v>980.32</v>
      </c>
      <c r="G831" s="19">
        <f t="shared" si="141"/>
        <v>196.06</v>
      </c>
      <c r="H831" s="25">
        <f t="shared" si="144"/>
        <v>1176.3800000000001</v>
      </c>
      <c r="I831" s="51"/>
      <c r="J831"/>
      <c r="K831"/>
      <c r="L831"/>
      <c r="M831"/>
    </row>
    <row r="832" spans="2:13" x14ac:dyDescent="0.25">
      <c r="B832" s="260">
        <f t="shared" si="142"/>
        <v>105</v>
      </c>
      <c r="C832" s="157" t="s">
        <v>924</v>
      </c>
      <c r="D832" s="129" t="s">
        <v>288</v>
      </c>
      <c r="E832" s="188" t="s">
        <v>7</v>
      </c>
      <c r="F832" s="257">
        <v>642.46</v>
      </c>
      <c r="G832" s="19">
        <f t="shared" si="141"/>
        <v>128.49</v>
      </c>
      <c r="H832" s="25">
        <f t="shared" si="144"/>
        <v>770.95</v>
      </c>
      <c r="I832" s="51"/>
      <c r="J832"/>
      <c r="K832"/>
      <c r="L832"/>
      <c r="M832"/>
    </row>
    <row r="833" spans="2:13" x14ac:dyDescent="0.25">
      <c r="B833" s="260">
        <f t="shared" si="142"/>
        <v>106</v>
      </c>
      <c r="C833" s="171" t="s">
        <v>1018</v>
      </c>
      <c r="D833" s="129" t="s">
        <v>142</v>
      </c>
      <c r="E833" s="202" t="s">
        <v>7</v>
      </c>
      <c r="F833" s="257">
        <v>238.88</v>
      </c>
      <c r="G833" s="19">
        <f t="shared" si="141"/>
        <v>47.78</v>
      </c>
      <c r="H833" s="25">
        <f t="shared" ref="H833:H836" si="145">F833+G833</f>
        <v>286.65999999999997</v>
      </c>
      <c r="I833" s="51"/>
      <c r="J833"/>
      <c r="K833"/>
      <c r="L833"/>
      <c r="M833"/>
    </row>
    <row r="834" spans="2:13" x14ac:dyDescent="0.25">
      <c r="B834" s="260">
        <f t="shared" si="142"/>
        <v>107</v>
      </c>
      <c r="C834" s="171" t="s">
        <v>1019</v>
      </c>
      <c r="D834" s="129" t="s">
        <v>288</v>
      </c>
      <c r="E834" s="202" t="s">
        <v>7</v>
      </c>
      <c r="F834" s="257">
        <v>288.82</v>
      </c>
      <c r="G834" s="19">
        <f t="shared" si="141"/>
        <v>57.76</v>
      </c>
      <c r="H834" s="25">
        <f t="shared" si="145"/>
        <v>346.58</v>
      </c>
      <c r="I834" s="51"/>
      <c r="J834"/>
      <c r="K834"/>
      <c r="L834"/>
      <c r="M834"/>
    </row>
    <row r="835" spans="2:13" x14ac:dyDescent="0.25">
      <c r="B835" s="260">
        <f t="shared" si="142"/>
        <v>108</v>
      </c>
      <c r="C835" s="157" t="s">
        <v>1017</v>
      </c>
      <c r="D835" s="212" t="s">
        <v>231</v>
      </c>
      <c r="E835" s="202" t="s">
        <v>7</v>
      </c>
      <c r="F835" s="257">
        <v>184.71</v>
      </c>
      <c r="G835" s="19">
        <f t="shared" si="141"/>
        <v>36.94</v>
      </c>
      <c r="H835" s="25">
        <f t="shared" si="145"/>
        <v>221.65</v>
      </c>
      <c r="I835" s="51"/>
      <c r="J835"/>
      <c r="K835"/>
      <c r="L835"/>
      <c r="M835"/>
    </row>
    <row r="836" spans="2:13" x14ac:dyDescent="0.25">
      <c r="B836" s="260">
        <f t="shared" si="142"/>
        <v>109</v>
      </c>
      <c r="C836" s="171" t="s">
        <v>1020</v>
      </c>
      <c r="D836" s="129" t="s">
        <v>283</v>
      </c>
      <c r="E836" s="202" t="s">
        <v>7</v>
      </c>
      <c r="F836" s="257">
        <v>244.13</v>
      </c>
      <c r="G836" s="19">
        <f t="shared" si="141"/>
        <v>48.83</v>
      </c>
      <c r="H836" s="25">
        <f t="shared" si="145"/>
        <v>292.95999999999998</v>
      </c>
      <c r="I836" s="51"/>
      <c r="J836"/>
      <c r="K836"/>
      <c r="L836"/>
      <c r="M836"/>
    </row>
    <row r="837" spans="2:13" x14ac:dyDescent="0.25">
      <c r="B837" s="260">
        <f t="shared" si="142"/>
        <v>110</v>
      </c>
      <c r="C837" s="171" t="s">
        <v>1049</v>
      </c>
      <c r="D837" s="129" t="s">
        <v>884</v>
      </c>
      <c r="E837" s="202" t="s">
        <v>7</v>
      </c>
      <c r="F837" s="257">
        <v>287.08999999999997</v>
      </c>
      <c r="G837" s="19">
        <f t="shared" ref="G837:G840" si="146">ROUND(F837*0.2,2)</f>
        <v>57.42</v>
      </c>
      <c r="H837" s="25">
        <f t="shared" ref="H837:H840" si="147">F837+G837</f>
        <v>344.51</v>
      </c>
      <c r="I837" s="51"/>
      <c r="J837"/>
      <c r="K837"/>
      <c r="L837"/>
      <c r="M837"/>
    </row>
    <row r="838" spans="2:13" x14ac:dyDescent="0.25">
      <c r="B838" s="260">
        <f t="shared" si="142"/>
        <v>111</v>
      </c>
      <c r="C838" s="171" t="s">
        <v>1050</v>
      </c>
      <c r="D838" s="129" t="s">
        <v>884</v>
      </c>
      <c r="E838" s="202" t="s">
        <v>7</v>
      </c>
      <c r="F838" s="257">
        <v>284.08</v>
      </c>
      <c r="G838" s="19">
        <f t="shared" si="146"/>
        <v>56.82</v>
      </c>
      <c r="H838" s="25">
        <f t="shared" si="147"/>
        <v>340.9</v>
      </c>
      <c r="I838" s="51"/>
      <c r="J838"/>
      <c r="K838"/>
      <c r="L838"/>
      <c r="M838"/>
    </row>
    <row r="839" spans="2:13" x14ac:dyDescent="0.25">
      <c r="B839" s="259">
        <f t="shared" si="142"/>
        <v>112</v>
      </c>
      <c r="C839" s="171" t="s">
        <v>1051</v>
      </c>
      <c r="D839" s="129" t="s">
        <v>884</v>
      </c>
      <c r="E839" s="180" t="s">
        <v>7</v>
      </c>
      <c r="F839" s="368">
        <v>283.60000000000002</v>
      </c>
      <c r="G839" s="153">
        <f t="shared" si="146"/>
        <v>56.72</v>
      </c>
      <c r="H839" s="25">
        <f t="shared" si="147"/>
        <v>340.32000000000005</v>
      </c>
      <c r="I839" s="51"/>
      <c r="J839"/>
      <c r="K839"/>
      <c r="L839"/>
      <c r="M839"/>
    </row>
    <row r="840" spans="2:13" x14ac:dyDescent="0.25">
      <c r="B840" s="252">
        <f t="shared" si="142"/>
        <v>113</v>
      </c>
      <c r="C840" s="169" t="s">
        <v>3004</v>
      </c>
      <c r="D840" s="261" t="s">
        <v>884</v>
      </c>
      <c r="E840" s="180" t="s">
        <v>7</v>
      </c>
      <c r="F840" s="369">
        <v>387.42</v>
      </c>
      <c r="G840" s="19">
        <f t="shared" si="146"/>
        <v>77.48</v>
      </c>
      <c r="H840" s="131">
        <f t="shared" si="147"/>
        <v>464.90000000000003</v>
      </c>
      <c r="I840" s="51"/>
      <c r="J840"/>
      <c r="K840"/>
      <c r="L840"/>
      <c r="M840"/>
    </row>
    <row r="841" spans="2:13" x14ac:dyDescent="0.25">
      <c r="B841" s="254">
        <f t="shared" si="142"/>
        <v>114</v>
      </c>
      <c r="C841" s="171" t="s">
        <v>3005</v>
      </c>
      <c r="D841" s="129" t="s">
        <v>884</v>
      </c>
      <c r="E841" s="180" t="s">
        <v>7</v>
      </c>
      <c r="F841" s="257">
        <v>384.9</v>
      </c>
      <c r="G841" s="153">
        <f t="shared" ref="G841:G846" si="148">ROUND(F841*0.2,2)</f>
        <v>76.98</v>
      </c>
      <c r="H841" s="25">
        <f t="shared" ref="H841:H846" si="149">F841+G841</f>
        <v>461.88</v>
      </c>
      <c r="I841" s="51"/>
      <c r="J841"/>
      <c r="K841"/>
      <c r="L841"/>
      <c r="M841"/>
    </row>
    <row r="842" spans="2:13" x14ac:dyDescent="0.25">
      <c r="B842" s="254">
        <f t="shared" si="142"/>
        <v>115</v>
      </c>
      <c r="C842" s="171" t="s">
        <v>3006</v>
      </c>
      <c r="D842" s="129" t="s">
        <v>884</v>
      </c>
      <c r="E842" s="180" t="s">
        <v>7</v>
      </c>
      <c r="F842" s="257">
        <v>284.22000000000003</v>
      </c>
      <c r="G842" s="153">
        <f t="shared" si="148"/>
        <v>56.84</v>
      </c>
      <c r="H842" s="25">
        <f t="shared" si="149"/>
        <v>341.06000000000006</v>
      </c>
      <c r="I842" s="51"/>
      <c r="J842"/>
      <c r="K842"/>
      <c r="L842"/>
      <c r="M842"/>
    </row>
    <row r="843" spans="2:13" ht="47.25" x14ac:dyDescent="0.25">
      <c r="B843" s="254">
        <f t="shared" si="142"/>
        <v>116</v>
      </c>
      <c r="C843" s="171" t="s">
        <v>3007</v>
      </c>
      <c r="D843" s="129" t="s">
        <v>884</v>
      </c>
      <c r="E843" s="180" t="s">
        <v>7</v>
      </c>
      <c r="F843" s="257">
        <v>442.49</v>
      </c>
      <c r="G843" s="153">
        <f t="shared" si="148"/>
        <v>88.5</v>
      </c>
      <c r="H843" s="25">
        <f t="shared" si="149"/>
        <v>530.99</v>
      </c>
      <c r="I843" s="51"/>
      <c r="J843"/>
      <c r="K843"/>
      <c r="L843"/>
      <c r="M843"/>
    </row>
    <row r="844" spans="2:13" ht="47.25" x14ac:dyDescent="0.25">
      <c r="B844" s="254">
        <f t="shared" si="142"/>
        <v>117</v>
      </c>
      <c r="C844" s="171" t="s">
        <v>3008</v>
      </c>
      <c r="D844" s="129" t="s">
        <v>884</v>
      </c>
      <c r="E844" s="180" t="s">
        <v>7</v>
      </c>
      <c r="F844" s="257">
        <v>435.8</v>
      </c>
      <c r="G844" s="153">
        <f t="shared" si="148"/>
        <v>87.16</v>
      </c>
      <c r="H844" s="25">
        <f t="shared" si="149"/>
        <v>522.96</v>
      </c>
      <c r="I844" s="51"/>
      <c r="J844"/>
      <c r="K844"/>
      <c r="L844"/>
      <c r="M844"/>
    </row>
    <row r="845" spans="2:13" ht="24" customHeight="1" x14ac:dyDescent="0.25">
      <c r="B845" s="254">
        <f t="shared" si="142"/>
        <v>118</v>
      </c>
      <c r="C845" s="171" t="s">
        <v>3009</v>
      </c>
      <c r="D845" s="129" t="s">
        <v>884</v>
      </c>
      <c r="E845" s="180" t="s">
        <v>7</v>
      </c>
      <c r="F845" s="257">
        <v>276.16000000000003</v>
      </c>
      <c r="G845" s="153">
        <f t="shared" si="148"/>
        <v>55.23</v>
      </c>
      <c r="H845" s="25">
        <f t="shared" si="149"/>
        <v>331.39000000000004</v>
      </c>
      <c r="I845" s="51"/>
      <c r="J845"/>
      <c r="K845"/>
      <c r="L845"/>
      <c r="M845"/>
    </row>
    <row r="846" spans="2:13" s="51" customFormat="1" ht="24" customHeight="1" x14ac:dyDescent="0.25">
      <c r="B846" s="254">
        <f t="shared" si="142"/>
        <v>119</v>
      </c>
      <c r="C846" s="161" t="s">
        <v>1909</v>
      </c>
      <c r="D846" s="262" t="s">
        <v>143</v>
      </c>
      <c r="E846" s="188" t="s">
        <v>7</v>
      </c>
      <c r="F846" s="384">
        <v>867.59</v>
      </c>
      <c r="G846" s="163">
        <f t="shared" si="148"/>
        <v>173.52</v>
      </c>
      <c r="H846" s="53">
        <f t="shared" si="149"/>
        <v>1041.1100000000001</v>
      </c>
    </row>
    <row r="847" spans="2:13" s="51" customFormat="1" ht="24" customHeight="1" x14ac:dyDescent="0.25">
      <c r="B847" s="254">
        <f t="shared" si="142"/>
        <v>120</v>
      </c>
      <c r="C847" s="171" t="s">
        <v>3686</v>
      </c>
      <c r="D847" s="129" t="s">
        <v>122</v>
      </c>
      <c r="E847" s="188" t="s">
        <v>7</v>
      </c>
      <c r="F847" s="257">
        <v>560.33085458578353</v>
      </c>
      <c r="G847" s="163">
        <f t="shared" ref="G847:G853" si="150">ROUND(F847*0.2,2)</f>
        <v>112.07</v>
      </c>
      <c r="H847" s="53">
        <f t="shared" ref="H847:H853" si="151">F847+G847</f>
        <v>672.40085458578346</v>
      </c>
    </row>
    <row r="848" spans="2:13" s="51" customFormat="1" ht="24" customHeight="1" x14ac:dyDescent="0.25">
      <c r="B848" s="254">
        <f t="shared" si="142"/>
        <v>121</v>
      </c>
      <c r="C848" s="171" t="s">
        <v>3687</v>
      </c>
      <c r="D848" s="129" t="s">
        <v>122</v>
      </c>
      <c r="E848" s="188" t="s">
        <v>7</v>
      </c>
      <c r="F848" s="257">
        <v>1325.1642463514386</v>
      </c>
      <c r="G848" s="163">
        <f t="shared" si="150"/>
        <v>265.02999999999997</v>
      </c>
      <c r="H848" s="53">
        <f t="shared" si="151"/>
        <v>1590.1942463514386</v>
      </c>
    </row>
    <row r="849" spans="2:13" s="51" customFormat="1" ht="24" customHeight="1" x14ac:dyDescent="0.25">
      <c r="B849" s="254">
        <f t="shared" si="142"/>
        <v>122</v>
      </c>
      <c r="C849" s="171" t="s">
        <v>3688</v>
      </c>
      <c r="D849" s="129" t="s">
        <v>141</v>
      </c>
      <c r="E849" s="188" t="s">
        <v>7</v>
      </c>
      <c r="F849" s="257">
        <v>816.30398693252232</v>
      </c>
      <c r="G849" s="163">
        <f t="shared" si="150"/>
        <v>163.26</v>
      </c>
      <c r="H849" s="53">
        <f t="shared" si="151"/>
        <v>979.56398693252231</v>
      </c>
    </row>
    <row r="850" spans="2:13" s="51" customFormat="1" ht="46.5" customHeight="1" x14ac:dyDescent="0.25">
      <c r="B850" s="254">
        <f t="shared" si="142"/>
        <v>123</v>
      </c>
      <c r="C850" s="171" t="s">
        <v>3690</v>
      </c>
      <c r="D850" s="129" t="s">
        <v>3693</v>
      </c>
      <c r="E850" s="188" t="s">
        <v>7</v>
      </c>
      <c r="F850" s="257">
        <v>1493.7266658092824</v>
      </c>
      <c r="G850" s="163">
        <f t="shared" si="150"/>
        <v>298.75</v>
      </c>
      <c r="H850" s="53">
        <f t="shared" si="151"/>
        <v>1792.4766658092824</v>
      </c>
    </row>
    <row r="851" spans="2:13" s="51" customFormat="1" ht="24" customHeight="1" x14ac:dyDescent="0.25">
      <c r="B851" s="254">
        <f t="shared" si="142"/>
        <v>124</v>
      </c>
      <c r="C851" s="171" t="s">
        <v>3689</v>
      </c>
      <c r="D851" s="129" t="s">
        <v>122</v>
      </c>
      <c r="E851" s="188" t="s">
        <v>7</v>
      </c>
      <c r="F851" s="257">
        <v>1301.7457877877346</v>
      </c>
      <c r="G851" s="163">
        <f t="shared" si="150"/>
        <v>260.35000000000002</v>
      </c>
      <c r="H851" s="53">
        <f t="shared" si="151"/>
        <v>1562.0957877877345</v>
      </c>
    </row>
    <row r="852" spans="2:13" s="51" customFormat="1" ht="24" customHeight="1" x14ac:dyDescent="0.25">
      <c r="B852" s="254">
        <f t="shared" si="142"/>
        <v>125</v>
      </c>
      <c r="C852" s="171" t="s">
        <v>3691</v>
      </c>
      <c r="D852" s="129" t="s">
        <v>3694</v>
      </c>
      <c r="E852" s="188" t="s">
        <v>7</v>
      </c>
      <c r="F852" s="257">
        <v>371.14488025233754</v>
      </c>
      <c r="G852" s="163">
        <f t="shared" si="150"/>
        <v>74.23</v>
      </c>
      <c r="H852" s="53">
        <f t="shared" si="151"/>
        <v>445.37488025233756</v>
      </c>
    </row>
    <row r="853" spans="2:13" s="51" customFormat="1" ht="24" customHeight="1" x14ac:dyDescent="0.25">
      <c r="B853" s="254">
        <f t="shared" si="142"/>
        <v>126</v>
      </c>
      <c r="C853" s="161" t="s">
        <v>3692</v>
      </c>
      <c r="D853" s="262" t="s">
        <v>3695</v>
      </c>
      <c r="E853" s="188" t="s">
        <v>7</v>
      </c>
      <c r="F853" s="384">
        <v>280.33771904922833</v>
      </c>
      <c r="G853" s="163">
        <f t="shared" si="150"/>
        <v>56.07</v>
      </c>
      <c r="H853" s="53">
        <f t="shared" si="151"/>
        <v>336.40771904922832</v>
      </c>
    </row>
    <row r="854" spans="2:13" s="51" customFormat="1" ht="54.75" customHeight="1" x14ac:dyDescent="0.25">
      <c r="B854" s="254">
        <f t="shared" si="142"/>
        <v>127</v>
      </c>
      <c r="C854" s="171" t="s">
        <v>3701</v>
      </c>
      <c r="D854" s="129" t="s">
        <v>3702</v>
      </c>
      <c r="E854" s="132" t="s">
        <v>7</v>
      </c>
      <c r="F854" s="257">
        <v>1596.35</v>
      </c>
      <c r="G854" s="154">
        <f t="shared" ref="G854:G857" si="152">ROUND(F854*0.2,2)</f>
        <v>319.27</v>
      </c>
      <c r="H854" s="53">
        <f t="shared" ref="H854:H857" si="153">F854+G854</f>
        <v>1915.62</v>
      </c>
    </row>
    <row r="855" spans="2:13" s="51" customFormat="1" ht="63" x14ac:dyDescent="0.25">
      <c r="B855" s="254">
        <f t="shared" si="142"/>
        <v>128</v>
      </c>
      <c r="C855" s="171" t="s">
        <v>3703</v>
      </c>
      <c r="D855" s="129" t="s">
        <v>3702</v>
      </c>
      <c r="E855" s="132" t="s">
        <v>7</v>
      </c>
      <c r="F855" s="257">
        <v>1019.09</v>
      </c>
      <c r="G855" s="154">
        <f t="shared" si="152"/>
        <v>203.82</v>
      </c>
      <c r="H855" s="53">
        <f t="shared" si="153"/>
        <v>1222.9100000000001</v>
      </c>
    </row>
    <row r="856" spans="2:13" s="51" customFormat="1" ht="63" x14ac:dyDescent="0.25">
      <c r="B856" s="254">
        <f t="shared" ref="B856:B857" si="154">1+B855</f>
        <v>129</v>
      </c>
      <c r="C856" s="171" t="s">
        <v>3704</v>
      </c>
      <c r="D856" s="129" t="s">
        <v>3702</v>
      </c>
      <c r="E856" s="132" t="s">
        <v>7</v>
      </c>
      <c r="F856" s="257">
        <v>1473.66</v>
      </c>
      <c r="G856" s="154">
        <f t="shared" si="152"/>
        <v>294.73</v>
      </c>
      <c r="H856" s="53">
        <f t="shared" si="153"/>
        <v>1768.39</v>
      </c>
    </row>
    <row r="857" spans="2:13" s="51" customFormat="1" ht="63.75" thickBot="1" x14ac:dyDescent="0.3">
      <c r="B857" s="254">
        <f t="shared" si="154"/>
        <v>130</v>
      </c>
      <c r="C857" s="387" t="s">
        <v>3705</v>
      </c>
      <c r="D857" s="345" t="s">
        <v>3702</v>
      </c>
      <c r="E857" s="335" t="s">
        <v>7</v>
      </c>
      <c r="F857" s="385">
        <v>1423.21</v>
      </c>
      <c r="G857" s="386">
        <f t="shared" si="152"/>
        <v>284.64</v>
      </c>
      <c r="H857" s="53">
        <f t="shared" si="153"/>
        <v>1707.85</v>
      </c>
    </row>
    <row r="858" spans="2:13" ht="18.75" customHeight="1" thickBot="1" x14ac:dyDescent="0.3">
      <c r="B858" s="487" t="s">
        <v>330</v>
      </c>
      <c r="C858" s="488"/>
      <c r="D858" s="488"/>
      <c r="E858" s="488"/>
      <c r="F858" s="488"/>
      <c r="G858" s="488"/>
      <c r="H858" s="489"/>
      <c r="I858" s="51"/>
      <c r="J858"/>
      <c r="K858"/>
      <c r="L858"/>
      <c r="M858"/>
    </row>
    <row r="859" spans="2:13" ht="31.5" x14ac:dyDescent="0.25">
      <c r="B859" s="252">
        <v>1</v>
      </c>
      <c r="C859" s="171" t="s">
        <v>331</v>
      </c>
      <c r="D859" s="261" t="s">
        <v>332</v>
      </c>
      <c r="E859" s="245" t="s">
        <v>7</v>
      </c>
      <c r="F859" s="253">
        <v>696.11</v>
      </c>
      <c r="G859" s="19">
        <f t="shared" ref="G859:G866" si="155">ROUND(F859*0.2,2)</f>
        <v>139.22</v>
      </c>
      <c r="H859" s="187">
        <f t="shared" ref="H859:H866" si="156">F859+G859</f>
        <v>835.33</v>
      </c>
      <c r="I859" s="51"/>
      <c r="J859"/>
      <c r="K859"/>
      <c r="L859"/>
      <c r="M859"/>
    </row>
    <row r="860" spans="2:13" ht="31.5" x14ac:dyDescent="0.25">
      <c r="B860" s="254">
        <f>1+B859</f>
        <v>2</v>
      </c>
      <c r="C860" s="171" t="s">
        <v>333</v>
      </c>
      <c r="D860" s="146" t="s">
        <v>332</v>
      </c>
      <c r="E860" s="202" t="s">
        <v>7</v>
      </c>
      <c r="F860" s="255">
        <v>695.09</v>
      </c>
      <c r="G860" s="19">
        <f t="shared" si="155"/>
        <v>139.02000000000001</v>
      </c>
      <c r="H860" s="187">
        <f t="shared" si="156"/>
        <v>834.11</v>
      </c>
      <c r="I860" s="51"/>
      <c r="J860"/>
      <c r="K860"/>
      <c r="L860"/>
      <c r="M860"/>
    </row>
    <row r="861" spans="2:13" x14ac:dyDescent="0.25">
      <c r="B861" s="254">
        <f t="shared" ref="B861:B866" si="157">1+B860</f>
        <v>3</v>
      </c>
      <c r="C861" s="171" t="s">
        <v>334</v>
      </c>
      <c r="D861" s="262" t="s">
        <v>335</v>
      </c>
      <c r="E861" s="202" t="s">
        <v>7</v>
      </c>
      <c r="F861" s="255">
        <v>701.52</v>
      </c>
      <c r="G861" s="19">
        <f t="shared" si="155"/>
        <v>140.30000000000001</v>
      </c>
      <c r="H861" s="187">
        <f t="shared" si="156"/>
        <v>841.81999999999994</v>
      </c>
      <c r="I861" s="51"/>
      <c r="J861"/>
      <c r="K861"/>
      <c r="L861"/>
      <c r="M861"/>
    </row>
    <row r="862" spans="2:13" x14ac:dyDescent="0.25">
      <c r="B862" s="254">
        <f t="shared" si="157"/>
        <v>4</v>
      </c>
      <c r="C862" s="171" t="s">
        <v>336</v>
      </c>
      <c r="D862" s="262" t="s">
        <v>335</v>
      </c>
      <c r="E862" s="202" t="s">
        <v>7</v>
      </c>
      <c r="F862" s="255">
        <v>551.15</v>
      </c>
      <c r="G862" s="19">
        <f t="shared" si="155"/>
        <v>110.23</v>
      </c>
      <c r="H862" s="187">
        <f t="shared" si="156"/>
        <v>661.38</v>
      </c>
      <c r="I862" s="51"/>
      <c r="J862"/>
      <c r="K862"/>
      <c r="L862"/>
      <c r="M862"/>
    </row>
    <row r="863" spans="2:13" ht="31.5" x14ac:dyDescent="0.25">
      <c r="B863" s="254">
        <f t="shared" si="157"/>
        <v>5</v>
      </c>
      <c r="C863" s="171" t="s">
        <v>337</v>
      </c>
      <c r="D863" s="262" t="s">
        <v>332</v>
      </c>
      <c r="E863" s="202" t="s">
        <v>7</v>
      </c>
      <c r="F863" s="255">
        <v>704.24</v>
      </c>
      <c r="G863" s="19">
        <f t="shared" si="155"/>
        <v>140.85</v>
      </c>
      <c r="H863" s="187">
        <f t="shared" si="156"/>
        <v>845.09</v>
      </c>
      <c r="I863" s="51"/>
      <c r="J863"/>
      <c r="K863"/>
      <c r="L863"/>
      <c r="M863"/>
    </row>
    <row r="864" spans="2:13" ht="31.5" x14ac:dyDescent="0.25">
      <c r="B864" s="254">
        <f t="shared" si="157"/>
        <v>6</v>
      </c>
      <c r="C864" s="171" t="s">
        <v>338</v>
      </c>
      <c r="D864" s="262" t="s">
        <v>332</v>
      </c>
      <c r="E864" s="202" t="s">
        <v>7</v>
      </c>
      <c r="F864" s="255">
        <v>705.44</v>
      </c>
      <c r="G864" s="19">
        <f t="shared" si="155"/>
        <v>141.09</v>
      </c>
      <c r="H864" s="187">
        <f t="shared" si="156"/>
        <v>846.53000000000009</v>
      </c>
      <c r="I864" s="51"/>
      <c r="J864"/>
      <c r="K864"/>
      <c r="L864"/>
      <c r="M864"/>
    </row>
    <row r="865" spans="2:13" ht="31.5" x14ac:dyDescent="0.25">
      <c r="B865" s="254">
        <f t="shared" si="157"/>
        <v>7</v>
      </c>
      <c r="C865" s="171" t="s">
        <v>917</v>
      </c>
      <c r="D865" s="262" t="s">
        <v>332</v>
      </c>
      <c r="E865" s="202" t="s">
        <v>7</v>
      </c>
      <c r="F865" s="255">
        <v>727.03</v>
      </c>
      <c r="G865" s="19">
        <f t="shared" si="155"/>
        <v>145.41</v>
      </c>
      <c r="H865" s="187">
        <f t="shared" si="156"/>
        <v>872.43999999999994</v>
      </c>
      <c r="I865" s="51"/>
      <c r="J865"/>
      <c r="K865"/>
      <c r="L865"/>
      <c r="M865"/>
    </row>
    <row r="866" spans="2:13" ht="31.5" x14ac:dyDescent="0.25">
      <c r="B866" s="254">
        <f t="shared" si="157"/>
        <v>8</v>
      </c>
      <c r="C866" s="171" t="s">
        <v>424</v>
      </c>
      <c r="D866" s="262" t="s">
        <v>332</v>
      </c>
      <c r="E866" s="202" t="s">
        <v>7</v>
      </c>
      <c r="F866" s="255">
        <v>718.01</v>
      </c>
      <c r="G866" s="19">
        <f t="shared" si="155"/>
        <v>143.6</v>
      </c>
      <c r="H866" s="187">
        <f t="shared" si="156"/>
        <v>861.61</v>
      </c>
      <c r="I866" s="51"/>
      <c r="J866"/>
      <c r="K866"/>
      <c r="L866"/>
      <c r="M866"/>
    </row>
    <row r="867" spans="2:13" ht="32.25" thickBot="1" x14ac:dyDescent="0.3">
      <c r="B867" s="318">
        <v>9</v>
      </c>
      <c r="C867" s="171" t="s">
        <v>1407</v>
      </c>
      <c r="D867" s="262" t="s">
        <v>332</v>
      </c>
      <c r="E867" s="202" t="s">
        <v>7</v>
      </c>
      <c r="F867" s="370">
        <v>736.23</v>
      </c>
      <c r="G867" s="19">
        <f t="shared" ref="G867" si="158">ROUND(F867*0.2,2)</f>
        <v>147.25</v>
      </c>
      <c r="H867" s="187">
        <f t="shared" ref="H867" si="159">F867+G867</f>
        <v>883.48</v>
      </c>
      <c r="I867" s="51"/>
      <c r="J867"/>
      <c r="K867"/>
      <c r="L867"/>
      <c r="M867"/>
    </row>
    <row r="868" spans="2:13" ht="21.75" customHeight="1" thickBot="1" x14ac:dyDescent="0.3">
      <c r="B868" s="499" t="s">
        <v>339</v>
      </c>
      <c r="C868" s="500"/>
      <c r="D868" s="500"/>
      <c r="E868" s="500"/>
      <c r="F868" s="500"/>
      <c r="G868" s="500"/>
      <c r="H868" s="501"/>
      <c r="I868" s="51"/>
      <c r="J868"/>
      <c r="K868"/>
      <c r="L868"/>
      <c r="M868"/>
    </row>
    <row r="869" spans="2:13" x14ac:dyDescent="0.25">
      <c r="B869" s="266">
        <v>1</v>
      </c>
      <c r="C869" s="314" t="s">
        <v>340</v>
      </c>
      <c r="D869" s="315" t="s">
        <v>119</v>
      </c>
      <c r="E869" s="209" t="s">
        <v>7</v>
      </c>
      <c r="F869" s="371">
        <v>1534.54</v>
      </c>
      <c r="G869" s="210">
        <f t="shared" ref="G869:G890" si="160">ROUND(F869*0.2,2)</f>
        <v>306.91000000000003</v>
      </c>
      <c r="H869" s="26">
        <f t="shared" ref="H869:H870" si="161">F869+G869</f>
        <v>1841.45</v>
      </c>
      <c r="I869" s="51"/>
      <c r="J869"/>
      <c r="K869"/>
      <c r="L869"/>
      <c r="M869"/>
    </row>
    <row r="870" spans="2:13" x14ac:dyDescent="0.25">
      <c r="B870" s="254">
        <f>1+B869</f>
        <v>2</v>
      </c>
      <c r="C870" s="200" t="s">
        <v>341</v>
      </c>
      <c r="D870" s="152" t="s">
        <v>119</v>
      </c>
      <c r="E870" s="180" t="s">
        <v>7</v>
      </c>
      <c r="F870" s="255">
        <v>1597.5</v>
      </c>
      <c r="G870" s="153">
        <f t="shared" si="160"/>
        <v>319.5</v>
      </c>
      <c r="H870" s="25">
        <f t="shared" si="161"/>
        <v>1917</v>
      </c>
      <c r="I870" s="51"/>
      <c r="J870"/>
      <c r="K870"/>
      <c r="L870"/>
      <c r="M870"/>
    </row>
    <row r="871" spans="2:13" x14ac:dyDescent="0.25">
      <c r="B871" s="254">
        <f t="shared" ref="B871:B890" si="162">1+B870</f>
        <v>3</v>
      </c>
      <c r="C871" s="200" t="s">
        <v>342</v>
      </c>
      <c r="D871" s="152" t="s">
        <v>119</v>
      </c>
      <c r="E871" s="180" t="s">
        <v>7</v>
      </c>
      <c r="F871" s="255">
        <v>1429.01</v>
      </c>
      <c r="G871" s="153">
        <f t="shared" si="160"/>
        <v>285.8</v>
      </c>
      <c r="H871" s="25">
        <f t="shared" ref="H871:H890" si="163">F871+G871</f>
        <v>1714.81</v>
      </c>
      <c r="I871" s="51"/>
      <c r="J871"/>
      <c r="K871"/>
      <c r="L871"/>
      <c r="M871"/>
    </row>
    <row r="872" spans="2:13" x14ac:dyDescent="0.25">
      <c r="B872" s="254">
        <f t="shared" si="162"/>
        <v>4</v>
      </c>
      <c r="C872" s="200" t="s">
        <v>343</v>
      </c>
      <c r="D872" s="152" t="s">
        <v>119</v>
      </c>
      <c r="E872" s="180" t="s">
        <v>7</v>
      </c>
      <c r="F872" s="255">
        <v>1535.02</v>
      </c>
      <c r="G872" s="153">
        <f t="shared" si="160"/>
        <v>307</v>
      </c>
      <c r="H872" s="25">
        <f t="shared" si="163"/>
        <v>1842.02</v>
      </c>
      <c r="I872" s="51"/>
      <c r="J872"/>
      <c r="K872"/>
      <c r="L872"/>
      <c r="M872"/>
    </row>
    <row r="873" spans="2:13" x14ac:dyDescent="0.25">
      <c r="B873" s="254">
        <f t="shared" si="162"/>
        <v>5</v>
      </c>
      <c r="C873" s="200" t="s">
        <v>344</v>
      </c>
      <c r="D873" s="152" t="s">
        <v>126</v>
      </c>
      <c r="E873" s="180" t="s">
        <v>7</v>
      </c>
      <c r="F873" s="255">
        <v>1576.9</v>
      </c>
      <c r="G873" s="153">
        <f t="shared" si="160"/>
        <v>315.38</v>
      </c>
      <c r="H873" s="25">
        <f t="shared" si="163"/>
        <v>1892.2800000000002</v>
      </c>
      <c r="I873" s="51"/>
      <c r="J873"/>
      <c r="K873"/>
      <c r="L873"/>
      <c r="M873"/>
    </row>
    <row r="874" spans="2:13" x14ac:dyDescent="0.25">
      <c r="B874" s="254">
        <f t="shared" si="162"/>
        <v>6</v>
      </c>
      <c r="C874" s="200" t="s">
        <v>345</v>
      </c>
      <c r="D874" s="152" t="s">
        <v>119</v>
      </c>
      <c r="E874" s="180" t="s">
        <v>7</v>
      </c>
      <c r="F874" s="255">
        <v>1249.81</v>
      </c>
      <c r="G874" s="153">
        <f t="shared" si="160"/>
        <v>249.96</v>
      </c>
      <c r="H874" s="25">
        <f t="shared" si="163"/>
        <v>1499.77</v>
      </c>
      <c r="I874" s="51"/>
      <c r="J874"/>
      <c r="K874"/>
      <c r="L874"/>
      <c r="M874"/>
    </row>
    <row r="875" spans="2:13" x14ac:dyDescent="0.25">
      <c r="B875" s="254">
        <f t="shared" si="162"/>
        <v>7</v>
      </c>
      <c r="C875" s="200" t="s">
        <v>346</v>
      </c>
      <c r="D875" s="152" t="s">
        <v>347</v>
      </c>
      <c r="E875" s="180" t="s">
        <v>7</v>
      </c>
      <c r="F875" s="255">
        <v>970.77</v>
      </c>
      <c r="G875" s="153">
        <f t="shared" si="160"/>
        <v>194.15</v>
      </c>
      <c r="H875" s="25">
        <f t="shared" si="163"/>
        <v>1164.92</v>
      </c>
      <c r="I875" s="51"/>
      <c r="J875"/>
      <c r="K875"/>
      <c r="L875"/>
      <c r="M875"/>
    </row>
    <row r="876" spans="2:13" ht="47.25" x14ac:dyDescent="0.25">
      <c r="B876" s="254">
        <f t="shared" si="162"/>
        <v>8</v>
      </c>
      <c r="C876" s="200" t="s">
        <v>441</v>
      </c>
      <c r="D876" s="152" t="s">
        <v>119</v>
      </c>
      <c r="E876" s="180" t="s">
        <v>7</v>
      </c>
      <c r="F876" s="255">
        <v>1929.12</v>
      </c>
      <c r="G876" s="153">
        <f t="shared" si="160"/>
        <v>385.82</v>
      </c>
      <c r="H876" s="25">
        <f t="shared" si="163"/>
        <v>2314.94</v>
      </c>
      <c r="I876" s="51"/>
      <c r="J876"/>
      <c r="K876"/>
      <c r="L876"/>
      <c r="M876"/>
    </row>
    <row r="877" spans="2:13" ht="47.25" x14ac:dyDescent="0.25">
      <c r="B877" s="254">
        <f t="shared" si="162"/>
        <v>9</v>
      </c>
      <c r="C877" s="159" t="s">
        <v>442</v>
      </c>
      <c r="D877" s="152" t="s">
        <v>119</v>
      </c>
      <c r="E877" s="180" t="s">
        <v>7</v>
      </c>
      <c r="F877" s="255">
        <v>1295.3599999999999</v>
      </c>
      <c r="G877" s="153">
        <f t="shared" si="160"/>
        <v>259.07</v>
      </c>
      <c r="H877" s="25">
        <f t="shared" si="163"/>
        <v>1554.4299999999998</v>
      </c>
      <c r="I877" s="51"/>
      <c r="J877"/>
      <c r="K877"/>
      <c r="L877"/>
      <c r="M877"/>
    </row>
    <row r="878" spans="2:13" ht="34.5" customHeight="1" x14ac:dyDescent="0.25">
      <c r="B878" s="254">
        <f t="shared" si="162"/>
        <v>10</v>
      </c>
      <c r="C878" s="263" t="s">
        <v>443</v>
      </c>
      <c r="D878" s="152" t="s">
        <v>119</v>
      </c>
      <c r="E878" s="180" t="s">
        <v>7</v>
      </c>
      <c r="F878" s="255">
        <v>1073.5899999999999</v>
      </c>
      <c r="G878" s="153">
        <f t="shared" si="160"/>
        <v>214.72</v>
      </c>
      <c r="H878" s="25">
        <f t="shared" si="163"/>
        <v>1288.31</v>
      </c>
      <c r="I878" s="51"/>
      <c r="J878"/>
      <c r="K878"/>
      <c r="L878"/>
      <c r="M878"/>
    </row>
    <row r="879" spans="2:13" x14ac:dyDescent="0.25">
      <c r="B879" s="254">
        <f t="shared" si="162"/>
        <v>11</v>
      </c>
      <c r="C879" s="200" t="s">
        <v>348</v>
      </c>
      <c r="D879" s="152" t="s">
        <v>347</v>
      </c>
      <c r="E879" s="180" t="s">
        <v>7</v>
      </c>
      <c r="F879" s="255">
        <v>883.28</v>
      </c>
      <c r="G879" s="153">
        <f t="shared" si="160"/>
        <v>176.66</v>
      </c>
      <c r="H879" s="25">
        <f t="shared" si="163"/>
        <v>1059.94</v>
      </c>
      <c r="I879" s="51"/>
      <c r="J879"/>
      <c r="K879"/>
      <c r="L879"/>
      <c r="M879"/>
    </row>
    <row r="880" spans="2:13" x14ac:dyDescent="0.25">
      <c r="B880" s="254">
        <f t="shared" si="162"/>
        <v>12</v>
      </c>
      <c r="C880" s="200" t="s">
        <v>349</v>
      </c>
      <c r="D880" s="152" t="s">
        <v>126</v>
      </c>
      <c r="E880" s="180" t="s">
        <v>7</v>
      </c>
      <c r="F880" s="255">
        <v>2226.38</v>
      </c>
      <c r="G880" s="153">
        <f t="shared" si="160"/>
        <v>445.28</v>
      </c>
      <c r="H880" s="25">
        <f t="shared" si="163"/>
        <v>2671.66</v>
      </c>
      <c r="I880" s="51"/>
      <c r="J880"/>
      <c r="K880"/>
      <c r="L880"/>
      <c r="M880"/>
    </row>
    <row r="881" spans="2:13" x14ac:dyDescent="0.25">
      <c r="B881" s="254">
        <f t="shared" si="162"/>
        <v>13</v>
      </c>
      <c r="C881" s="200" t="s">
        <v>350</v>
      </c>
      <c r="D881" s="152" t="s">
        <v>347</v>
      </c>
      <c r="E881" s="180" t="s">
        <v>7</v>
      </c>
      <c r="F881" s="255">
        <v>1383.73</v>
      </c>
      <c r="G881" s="153">
        <f t="shared" si="160"/>
        <v>276.75</v>
      </c>
      <c r="H881" s="25">
        <f t="shared" si="163"/>
        <v>1660.48</v>
      </c>
      <c r="I881" s="51"/>
      <c r="J881"/>
      <c r="K881"/>
      <c r="L881"/>
      <c r="M881"/>
    </row>
    <row r="882" spans="2:13" ht="63" x14ac:dyDescent="0.25">
      <c r="B882" s="254">
        <f t="shared" si="162"/>
        <v>14</v>
      </c>
      <c r="C882" s="159" t="s">
        <v>352</v>
      </c>
      <c r="D882" s="152" t="s">
        <v>347</v>
      </c>
      <c r="E882" s="180" t="s">
        <v>7</v>
      </c>
      <c r="F882" s="255">
        <v>816.41</v>
      </c>
      <c r="G882" s="153">
        <f t="shared" si="160"/>
        <v>163.28</v>
      </c>
      <c r="H882" s="25">
        <f t="shared" si="163"/>
        <v>979.68999999999994</v>
      </c>
      <c r="I882" s="51"/>
      <c r="J882"/>
      <c r="K882"/>
      <c r="L882"/>
      <c r="M882"/>
    </row>
    <row r="883" spans="2:13" ht="47.25" x14ac:dyDescent="0.25">
      <c r="B883" s="254">
        <f t="shared" si="162"/>
        <v>15</v>
      </c>
      <c r="C883" s="200" t="s">
        <v>351</v>
      </c>
      <c r="D883" s="152" t="s">
        <v>347</v>
      </c>
      <c r="E883" s="180" t="s">
        <v>7</v>
      </c>
      <c r="F883" s="255">
        <v>1229.3599999999999</v>
      </c>
      <c r="G883" s="153">
        <f t="shared" si="160"/>
        <v>245.87</v>
      </c>
      <c r="H883" s="25">
        <f t="shared" si="163"/>
        <v>1475.23</v>
      </c>
      <c r="I883" s="51"/>
      <c r="J883"/>
      <c r="K883"/>
      <c r="L883"/>
      <c r="M883"/>
    </row>
    <row r="884" spans="2:13" ht="47.25" x14ac:dyDescent="0.25">
      <c r="B884" s="254">
        <f t="shared" si="162"/>
        <v>16</v>
      </c>
      <c r="C884" s="159" t="s">
        <v>353</v>
      </c>
      <c r="D884" s="152" t="s">
        <v>347</v>
      </c>
      <c r="E884" s="180" t="s">
        <v>7</v>
      </c>
      <c r="F884" s="255">
        <v>1107.68</v>
      </c>
      <c r="G884" s="153">
        <f t="shared" si="160"/>
        <v>221.54</v>
      </c>
      <c r="H884" s="25">
        <f t="shared" si="163"/>
        <v>1329.22</v>
      </c>
      <c r="I884" s="51"/>
      <c r="J884"/>
      <c r="K884"/>
      <c r="L884"/>
      <c r="M884"/>
    </row>
    <row r="885" spans="2:13" ht="47.25" x14ac:dyDescent="0.25">
      <c r="B885" s="254">
        <f t="shared" si="162"/>
        <v>17</v>
      </c>
      <c r="C885" s="171" t="s">
        <v>354</v>
      </c>
      <c r="D885" s="162" t="s">
        <v>347</v>
      </c>
      <c r="E885" s="180" t="s">
        <v>7</v>
      </c>
      <c r="F885" s="255">
        <v>1130.74</v>
      </c>
      <c r="G885" s="153">
        <f t="shared" si="160"/>
        <v>226.15</v>
      </c>
      <c r="H885" s="25">
        <f t="shared" si="163"/>
        <v>1356.89</v>
      </c>
      <c r="I885" s="51"/>
      <c r="J885"/>
      <c r="K885"/>
      <c r="L885"/>
      <c r="M885"/>
    </row>
    <row r="886" spans="2:13" ht="31.5" x14ac:dyDescent="0.25">
      <c r="B886" s="254">
        <f t="shared" si="162"/>
        <v>18</v>
      </c>
      <c r="C886" s="159" t="s">
        <v>444</v>
      </c>
      <c r="D886" s="152" t="s">
        <v>355</v>
      </c>
      <c r="E886" s="180" t="s">
        <v>7</v>
      </c>
      <c r="F886" s="255">
        <v>1828.34</v>
      </c>
      <c r="G886" s="153">
        <f t="shared" si="160"/>
        <v>365.67</v>
      </c>
      <c r="H886" s="25">
        <f t="shared" si="163"/>
        <v>2194.0099999999998</v>
      </c>
      <c r="I886" s="51"/>
      <c r="J886"/>
      <c r="K886"/>
      <c r="L886"/>
      <c r="M886"/>
    </row>
    <row r="887" spans="2:13" ht="31.5" x14ac:dyDescent="0.25">
      <c r="B887" s="258">
        <f t="shared" si="162"/>
        <v>19</v>
      </c>
      <c r="C887" s="171" t="s">
        <v>445</v>
      </c>
      <c r="D887" s="162" t="s">
        <v>355</v>
      </c>
      <c r="E887" s="132" t="s">
        <v>7</v>
      </c>
      <c r="F887" s="257">
        <v>1723.95</v>
      </c>
      <c r="G887" s="153">
        <f t="shared" si="160"/>
        <v>344.79</v>
      </c>
      <c r="H887" s="25">
        <f t="shared" si="163"/>
        <v>2068.7400000000002</v>
      </c>
      <c r="I887" s="51"/>
      <c r="J887"/>
      <c r="K887"/>
      <c r="L887"/>
      <c r="M887"/>
    </row>
    <row r="888" spans="2:13" s="347" customFormat="1" ht="31.5" x14ac:dyDescent="0.25">
      <c r="B888" s="258">
        <f t="shared" si="162"/>
        <v>20</v>
      </c>
      <c r="C888" s="171" t="s">
        <v>3191</v>
      </c>
      <c r="D888" s="162" t="s">
        <v>347</v>
      </c>
      <c r="E888" s="132" t="s">
        <v>7</v>
      </c>
      <c r="F888" s="257">
        <v>1419.52</v>
      </c>
      <c r="G888" s="154">
        <f t="shared" ref="G888:G889" si="164">ROUND(F888*0.2,2)</f>
        <v>283.89999999999998</v>
      </c>
      <c r="H888" s="25">
        <f t="shared" ref="H888:H889" si="165">F888+G888</f>
        <v>1703.42</v>
      </c>
    </row>
    <row r="889" spans="2:13" s="51" customFormat="1" ht="31.5" x14ac:dyDescent="0.25">
      <c r="B889" s="258">
        <f t="shared" si="162"/>
        <v>21</v>
      </c>
      <c r="C889" s="171" t="s">
        <v>3190</v>
      </c>
      <c r="D889" s="162" t="s">
        <v>347</v>
      </c>
      <c r="E889" s="132" t="s">
        <v>7</v>
      </c>
      <c r="F889" s="257">
        <v>1624.27</v>
      </c>
      <c r="G889" s="154">
        <f t="shared" si="164"/>
        <v>324.85000000000002</v>
      </c>
      <c r="H889" s="25">
        <f t="shared" si="165"/>
        <v>1949.12</v>
      </c>
    </row>
    <row r="890" spans="2:13" ht="31.5" x14ac:dyDescent="0.25">
      <c r="B890" s="258">
        <f t="shared" si="162"/>
        <v>22</v>
      </c>
      <c r="C890" s="171" t="s">
        <v>927</v>
      </c>
      <c r="D890" s="152" t="s">
        <v>355</v>
      </c>
      <c r="E890" s="180" t="s">
        <v>7</v>
      </c>
      <c r="F890" s="255">
        <v>1237.1400000000001</v>
      </c>
      <c r="G890" s="153">
        <f t="shared" si="160"/>
        <v>247.43</v>
      </c>
      <c r="H890" s="25">
        <f t="shared" si="163"/>
        <v>1484.5700000000002</v>
      </c>
      <c r="I890" s="51"/>
      <c r="J890"/>
      <c r="K890"/>
      <c r="L890"/>
      <c r="M890"/>
    </row>
    <row r="891" spans="2:13" ht="63" x14ac:dyDescent="0.25">
      <c r="B891" s="258">
        <v>23</v>
      </c>
      <c r="C891" s="171" t="s">
        <v>2798</v>
      </c>
      <c r="D891" s="152" t="s">
        <v>2743</v>
      </c>
      <c r="E891" s="180" t="s">
        <v>7</v>
      </c>
      <c r="F891" s="255">
        <v>5094.53</v>
      </c>
      <c r="G891" s="153">
        <f t="shared" ref="G891:G954" si="166">ROUND(F891*0.2,2)</f>
        <v>1018.91</v>
      </c>
      <c r="H891" s="25">
        <f t="shared" ref="H891:H954" si="167">F891+G891</f>
        <v>6113.44</v>
      </c>
      <c r="I891" s="51"/>
      <c r="J891"/>
      <c r="K891"/>
      <c r="L891"/>
      <c r="M891"/>
    </row>
    <row r="892" spans="2:13" x14ac:dyDescent="0.25">
      <c r="B892" s="351" t="s">
        <v>1869</v>
      </c>
      <c r="C892" s="171" t="s">
        <v>2732</v>
      </c>
      <c r="D892" s="152" t="s">
        <v>2743</v>
      </c>
      <c r="E892" s="180" t="s">
        <v>7</v>
      </c>
      <c r="F892" s="255">
        <v>321.62</v>
      </c>
      <c r="G892" s="153">
        <f t="shared" si="166"/>
        <v>64.319999999999993</v>
      </c>
      <c r="H892" s="25">
        <f t="shared" si="167"/>
        <v>385.94</v>
      </c>
      <c r="I892" s="51"/>
      <c r="J892"/>
      <c r="K892"/>
      <c r="L892"/>
      <c r="M892"/>
    </row>
    <row r="893" spans="2:13" x14ac:dyDescent="0.25">
      <c r="B893" s="351" t="s">
        <v>1870</v>
      </c>
      <c r="C893" s="171" t="s">
        <v>2733</v>
      </c>
      <c r="D893" s="152" t="s">
        <v>2743</v>
      </c>
      <c r="E893" s="180" t="s">
        <v>7</v>
      </c>
      <c r="F893" s="255">
        <v>321.62</v>
      </c>
      <c r="G893" s="153">
        <f t="shared" si="166"/>
        <v>64.319999999999993</v>
      </c>
      <c r="H893" s="25">
        <f t="shared" si="167"/>
        <v>385.94</v>
      </c>
      <c r="I893" s="51"/>
      <c r="J893"/>
      <c r="K893"/>
      <c r="L893"/>
      <c r="M893"/>
    </row>
    <row r="894" spans="2:13" x14ac:dyDescent="0.25">
      <c r="B894" s="351" t="s">
        <v>1871</v>
      </c>
      <c r="C894" s="171" t="s">
        <v>2734</v>
      </c>
      <c r="D894" s="152" t="s">
        <v>2743</v>
      </c>
      <c r="E894" s="180" t="s">
        <v>7</v>
      </c>
      <c r="F894" s="255">
        <v>337.37</v>
      </c>
      <c r="G894" s="153">
        <f t="shared" si="166"/>
        <v>67.47</v>
      </c>
      <c r="H894" s="25">
        <f t="shared" si="167"/>
        <v>404.84000000000003</v>
      </c>
      <c r="I894" s="51"/>
      <c r="J894"/>
      <c r="K894"/>
      <c r="L894"/>
      <c r="M894"/>
    </row>
    <row r="895" spans="2:13" x14ac:dyDescent="0.25">
      <c r="B895" s="351" t="s">
        <v>1873</v>
      </c>
      <c r="C895" s="171" t="s">
        <v>2735</v>
      </c>
      <c r="D895" s="152" t="s">
        <v>2743</v>
      </c>
      <c r="E895" s="180" t="s">
        <v>7</v>
      </c>
      <c r="F895" s="255">
        <v>321.62</v>
      </c>
      <c r="G895" s="153">
        <f t="shared" si="166"/>
        <v>64.319999999999993</v>
      </c>
      <c r="H895" s="25">
        <f t="shared" si="167"/>
        <v>385.94</v>
      </c>
      <c r="I895" s="51"/>
      <c r="J895"/>
      <c r="K895"/>
      <c r="L895"/>
      <c r="M895"/>
    </row>
    <row r="896" spans="2:13" x14ac:dyDescent="0.25">
      <c r="B896" s="351" t="s">
        <v>3025</v>
      </c>
      <c r="C896" s="171" t="s">
        <v>2736</v>
      </c>
      <c r="D896" s="152" t="s">
        <v>2743</v>
      </c>
      <c r="E896" s="180" t="s">
        <v>7</v>
      </c>
      <c r="F896" s="255">
        <v>492.47</v>
      </c>
      <c r="G896" s="153">
        <f t="shared" si="166"/>
        <v>98.49</v>
      </c>
      <c r="H896" s="25">
        <f t="shared" si="167"/>
        <v>590.96</v>
      </c>
      <c r="I896" s="51"/>
      <c r="J896"/>
      <c r="K896"/>
      <c r="L896"/>
      <c r="M896"/>
    </row>
    <row r="897" spans="2:13" x14ac:dyDescent="0.25">
      <c r="B897" s="351" t="s">
        <v>3026</v>
      </c>
      <c r="C897" s="171" t="s">
        <v>2737</v>
      </c>
      <c r="D897" s="152" t="s">
        <v>2743</v>
      </c>
      <c r="E897" s="180" t="s">
        <v>7</v>
      </c>
      <c r="F897" s="255">
        <v>293.02999999999997</v>
      </c>
      <c r="G897" s="153">
        <f t="shared" si="166"/>
        <v>58.61</v>
      </c>
      <c r="H897" s="25">
        <f t="shared" si="167"/>
        <v>351.64</v>
      </c>
      <c r="I897" s="51"/>
      <c r="J897"/>
      <c r="K897"/>
      <c r="L897"/>
      <c r="M897"/>
    </row>
    <row r="898" spans="2:13" x14ac:dyDescent="0.25">
      <c r="B898" s="351" t="s">
        <v>3027</v>
      </c>
      <c r="C898" s="171" t="s">
        <v>2738</v>
      </c>
      <c r="D898" s="152" t="s">
        <v>2743</v>
      </c>
      <c r="E898" s="180" t="s">
        <v>7</v>
      </c>
      <c r="F898" s="255">
        <v>349.87</v>
      </c>
      <c r="G898" s="153">
        <f t="shared" si="166"/>
        <v>69.97</v>
      </c>
      <c r="H898" s="25">
        <f t="shared" si="167"/>
        <v>419.84000000000003</v>
      </c>
      <c r="I898" s="51"/>
      <c r="J898"/>
      <c r="K898"/>
      <c r="L898"/>
      <c r="M898"/>
    </row>
    <row r="899" spans="2:13" x14ac:dyDescent="0.25">
      <c r="B899" s="351" t="s">
        <v>3028</v>
      </c>
      <c r="C899" s="171" t="s">
        <v>2739</v>
      </c>
      <c r="D899" s="152" t="s">
        <v>2743</v>
      </c>
      <c r="E899" s="180" t="s">
        <v>7</v>
      </c>
      <c r="F899" s="255">
        <v>467.87</v>
      </c>
      <c r="G899" s="153">
        <f t="shared" si="166"/>
        <v>93.57</v>
      </c>
      <c r="H899" s="25">
        <f t="shared" si="167"/>
        <v>561.44000000000005</v>
      </c>
      <c r="I899" s="51"/>
      <c r="J899"/>
      <c r="K899"/>
      <c r="L899"/>
      <c r="M899"/>
    </row>
    <row r="900" spans="2:13" x14ac:dyDescent="0.25">
      <c r="B900" s="351" t="s">
        <v>3029</v>
      </c>
      <c r="C900" s="171" t="s">
        <v>2740</v>
      </c>
      <c r="D900" s="152" t="s">
        <v>2743</v>
      </c>
      <c r="E900" s="180" t="s">
        <v>7</v>
      </c>
      <c r="F900" s="255">
        <v>334.67</v>
      </c>
      <c r="G900" s="153">
        <f t="shared" si="166"/>
        <v>66.930000000000007</v>
      </c>
      <c r="H900" s="25">
        <f t="shared" si="167"/>
        <v>401.6</v>
      </c>
      <c r="I900" s="51"/>
      <c r="J900"/>
      <c r="K900"/>
      <c r="L900"/>
      <c r="M900"/>
    </row>
    <row r="901" spans="2:13" x14ac:dyDescent="0.25">
      <c r="B901" s="351" t="s">
        <v>3030</v>
      </c>
      <c r="C901" s="171" t="s">
        <v>2741</v>
      </c>
      <c r="D901" s="152" t="s">
        <v>2743</v>
      </c>
      <c r="E901" s="180" t="s">
        <v>7</v>
      </c>
      <c r="F901" s="255">
        <v>431.87</v>
      </c>
      <c r="G901" s="153">
        <f t="shared" si="166"/>
        <v>86.37</v>
      </c>
      <c r="H901" s="25">
        <f t="shared" si="167"/>
        <v>518.24</v>
      </c>
      <c r="I901" s="51"/>
      <c r="J901"/>
      <c r="K901"/>
      <c r="L901"/>
      <c r="M901"/>
    </row>
    <row r="902" spans="2:13" x14ac:dyDescent="0.25">
      <c r="B902" s="351" t="s">
        <v>3031</v>
      </c>
      <c r="C902" s="171" t="s">
        <v>2742</v>
      </c>
      <c r="D902" s="152" t="s">
        <v>2743</v>
      </c>
      <c r="E902" s="180" t="s">
        <v>7</v>
      </c>
      <c r="F902" s="255">
        <v>431.87</v>
      </c>
      <c r="G902" s="153">
        <f t="shared" si="166"/>
        <v>86.37</v>
      </c>
      <c r="H902" s="25">
        <f t="shared" si="167"/>
        <v>518.24</v>
      </c>
      <c r="I902" s="51"/>
      <c r="J902"/>
      <c r="K902"/>
      <c r="L902"/>
      <c r="M902"/>
    </row>
    <row r="903" spans="2:13" ht="78.75" x14ac:dyDescent="0.25">
      <c r="B903" s="254">
        <v>24</v>
      </c>
      <c r="C903" s="171" t="s">
        <v>2799</v>
      </c>
      <c r="D903" s="312" t="s">
        <v>355</v>
      </c>
      <c r="E903" s="180" t="s">
        <v>7</v>
      </c>
      <c r="F903" s="372">
        <v>3512.78</v>
      </c>
      <c r="G903" s="153">
        <f t="shared" si="166"/>
        <v>702.56</v>
      </c>
      <c r="H903" s="25">
        <f t="shared" si="167"/>
        <v>4215.34</v>
      </c>
      <c r="I903" s="51"/>
      <c r="J903"/>
      <c r="K903"/>
      <c r="L903"/>
      <c r="M903"/>
    </row>
    <row r="904" spans="2:13" x14ac:dyDescent="0.25">
      <c r="B904" s="351" t="s">
        <v>1877</v>
      </c>
      <c r="C904" s="313" t="s">
        <v>2800</v>
      </c>
      <c r="D904" s="312" t="s">
        <v>355</v>
      </c>
      <c r="E904" s="180" t="s">
        <v>7</v>
      </c>
      <c r="F904" s="372">
        <v>58.69</v>
      </c>
      <c r="G904" s="153">
        <f t="shared" si="166"/>
        <v>11.74</v>
      </c>
      <c r="H904" s="25">
        <f t="shared" si="167"/>
        <v>70.429999999999993</v>
      </c>
      <c r="I904" s="51"/>
      <c r="J904"/>
      <c r="K904"/>
      <c r="L904"/>
      <c r="M904"/>
    </row>
    <row r="905" spans="2:13" x14ac:dyDescent="0.25">
      <c r="B905" s="351" t="s">
        <v>1879</v>
      </c>
      <c r="C905" s="313" t="s">
        <v>2801</v>
      </c>
      <c r="D905" s="312" t="s">
        <v>355</v>
      </c>
      <c r="E905" s="180" t="s">
        <v>7</v>
      </c>
      <c r="F905" s="372">
        <v>56.11</v>
      </c>
      <c r="G905" s="153">
        <f t="shared" si="166"/>
        <v>11.22</v>
      </c>
      <c r="H905" s="25">
        <f t="shared" si="167"/>
        <v>67.33</v>
      </c>
      <c r="I905" s="51"/>
      <c r="J905"/>
      <c r="K905"/>
      <c r="L905"/>
      <c r="M905"/>
    </row>
    <row r="906" spans="2:13" x14ac:dyDescent="0.25">
      <c r="B906" s="351" t="s">
        <v>1881</v>
      </c>
      <c r="C906" s="313" t="s">
        <v>2802</v>
      </c>
      <c r="D906" s="312" t="s">
        <v>355</v>
      </c>
      <c r="E906" s="180" t="s">
        <v>7</v>
      </c>
      <c r="F906" s="372">
        <v>50.96</v>
      </c>
      <c r="G906" s="153">
        <f t="shared" si="166"/>
        <v>10.19</v>
      </c>
      <c r="H906" s="25">
        <f t="shared" si="167"/>
        <v>61.15</v>
      </c>
      <c r="I906" s="51"/>
      <c r="J906"/>
      <c r="K906"/>
      <c r="L906"/>
      <c r="M906"/>
    </row>
    <row r="907" spans="2:13" x14ac:dyDescent="0.25">
      <c r="B907" s="351" t="s">
        <v>1883</v>
      </c>
      <c r="C907" s="313" t="s">
        <v>2803</v>
      </c>
      <c r="D907" s="312" t="s">
        <v>355</v>
      </c>
      <c r="E907" s="180" t="s">
        <v>7</v>
      </c>
      <c r="F907" s="372">
        <v>53.24</v>
      </c>
      <c r="G907" s="153">
        <f t="shared" si="166"/>
        <v>10.65</v>
      </c>
      <c r="H907" s="25">
        <f t="shared" si="167"/>
        <v>63.89</v>
      </c>
      <c r="I907" s="51"/>
      <c r="J907"/>
      <c r="K907"/>
      <c r="L907"/>
      <c r="M907"/>
    </row>
    <row r="908" spans="2:13" x14ac:dyDescent="0.25">
      <c r="B908" s="351" t="s">
        <v>1885</v>
      </c>
      <c r="C908" s="313" t="s">
        <v>2804</v>
      </c>
      <c r="D908" s="312" t="s">
        <v>355</v>
      </c>
      <c r="E908" s="180" t="s">
        <v>7</v>
      </c>
      <c r="F908" s="372">
        <v>56.56</v>
      </c>
      <c r="G908" s="153">
        <f t="shared" si="166"/>
        <v>11.31</v>
      </c>
      <c r="H908" s="25">
        <f t="shared" si="167"/>
        <v>67.87</v>
      </c>
      <c r="I908" s="51"/>
      <c r="J908"/>
      <c r="K908"/>
      <c r="L908"/>
      <c r="M908"/>
    </row>
    <row r="909" spans="2:13" x14ac:dyDescent="0.25">
      <c r="B909" s="351" t="s">
        <v>1887</v>
      </c>
      <c r="C909" s="313" t="s">
        <v>2805</v>
      </c>
      <c r="D909" s="312" t="s">
        <v>355</v>
      </c>
      <c r="E909" s="180" t="s">
        <v>7</v>
      </c>
      <c r="F909" s="372">
        <v>53.79</v>
      </c>
      <c r="G909" s="153">
        <f t="shared" si="166"/>
        <v>10.76</v>
      </c>
      <c r="H909" s="25">
        <f t="shared" si="167"/>
        <v>64.55</v>
      </c>
      <c r="I909" s="51"/>
      <c r="J909"/>
      <c r="K909"/>
      <c r="L909"/>
      <c r="M909"/>
    </row>
    <row r="910" spans="2:13" x14ac:dyDescent="0.25">
      <c r="B910" s="351" t="s">
        <v>1889</v>
      </c>
      <c r="C910" s="313" t="s">
        <v>2806</v>
      </c>
      <c r="D910" s="312" t="s">
        <v>355</v>
      </c>
      <c r="E910" s="180" t="s">
        <v>7</v>
      </c>
      <c r="F910" s="372">
        <v>58.18</v>
      </c>
      <c r="G910" s="153">
        <f t="shared" si="166"/>
        <v>11.64</v>
      </c>
      <c r="H910" s="25">
        <f t="shared" si="167"/>
        <v>69.819999999999993</v>
      </c>
      <c r="I910" s="51"/>
      <c r="J910"/>
      <c r="K910"/>
      <c r="L910"/>
      <c r="M910"/>
    </row>
    <row r="911" spans="2:13" x14ac:dyDescent="0.25">
      <c r="B911" s="351" t="s">
        <v>1890</v>
      </c>
      <c r="C911" s="313" t="s">
        <v>2810</v>
      </c>
      <c r="D911" s="312" t="s">
        <v>355</v>
      </c>
      <c r="E911" s="180" t="s">
        <v>7</v>
      </c>
      <c r="F911" s="372">
        <v>57.15</v>
      </c>
      <c r="G911" s="153">
        <f t="shared" si="166"/>
        <v>11.43</v>
      </c>
      <c r="H911" s="25">
        <f t="shared" si="167"/>
        <v>68.58</v>
      </c>
      <c r="I911" s="51"/>
      <c r="J911"/>
      <c r="K911"/>
      <c r="L911"/>
      <c r="M911"/>
    </row>
    <row r="912" spans="2:13" x14ac:dyDescent="0.25">
      <c r="B912" s="351" t="s">
        <v>1892</v>
      </c>
      <c r="C912" s="313" t="s">
        <v>2807</v>
      </c>
      <c r="D912" s="312" t="s">
        <v>355</v>
      </c>
      <c r="E912" s="180" t="s">
        <v>7</v>
      </c>
      <c r="F912" s="372">
        <v>57.15</v>
      </c>
      <c r="G912" s="153">
        <f t="shared" si="166"/>
        <v>11.43</v>
      </c>
      <c r="H912" s="25">
        <f t="shared" si="167"/>
        <v>68.58</v>
      </c>
      <c r="I912" s="51"/>
      <c r="J912"/>
      <c r="K912"/>
      <c r="L912"/>
      <c r="M912"/>
    </row>
    <row r="913" spans="2:13" x14ac:dyDescent="0.25">
      <c r="B913" s="351" t="s">
        <v>1894</v>
      </c>
      <c r="C913" s="313" t="s">
        <v>2811</v>
      </c>
      <c r="D913" s="312" t="s">
        <v>355</v>
      </c>
      <c r="E913" s="180" t="s">
        <v>7</v>
      </c>
      <c r="F913" s="372">
        <v>50.82</v>
      </c>
      <c r="G913" s="153">
        <f t="shared" si="166"/>
        <v>10.16</v>
      </c>
      <c r="H913" s="25">
        <f t="shared" si="167"/>
        <v>60.980000000000004</v>
      </c>
      <c r="I913" s="51"/>
      <c r="J913"/>
      <c r="K913"/>
      <c r="L913"/>
      <c r="M913"/>
    </row>
    <row r="914" spans="2:13" x14ac:dyDescent="0.25">
      <c r="B914" s="351" t="s">
        <v>1896</v>
      </c>
      <c r="C914" s="313" t="s">
        <v>2808</v>
      </c>
      <c r="D914" s="312" t="s">
        <v>355</v>
      </c>
      <c r="E914" s="180" t="s">
        <v>7</v>
      </c>
      <c r="F914" s="372">
        <v>59.96</v>
      </c>
      <c r="G914" s="153">
        <f t="shared" si="166"/>
        <v>11.99</v>
      </c>
      <c r="H914" s="25">
        <f t="shared" si="167"/>
        <v>71.95</v>
      </c>
      <c r="I914" s="51"/>
      <c r="J914"/>
      <c r="K914"/>
      <c r="L914"/>
      <c r="M914"/>
    </row>
    <row r="915" spans="2:13" x14ac:dyDescent="0.25">
      <c r="B915" s="351" t="s">
        <v>1898</v>
      </c>
      <c r="C915" s="313" t="s">
        <v>2809</v>
      </c>
      <c r="D915" s="312" t="s">
        <v>355</v>
      </c>
      <c r="E915" s="180" t="s">
        <v>7</v>
      </c>
      <c r="F915" s="372">
        <v>57.33</v>
      </c>
      <c r="G915" s="153">
        <f t="shared" si="166"/>
        <v>11.47</v>
      </c>
      <c r="H915" s="25">
        <f t="shared" si="167"/>
        <v>68.8</v>
      </c>
      <c r="I915" s="51"/>
      <c r="J915"/>
      <c r="K915"/>
      <c r="L915"/>
      <c r="M915"/>
    </row>
    <row r="916" spans="2:13" x14ac:dyDescent="0.25">
      <c r="B916" s="351" t="s">
        <v>1899</v>
      </c>
      <c r="C916" s="313" t="s">
        <v>2812</v>
      </c>
      <c r="D916" s="312" t="s">
        <v>355</v>
      </c>
      <c r="E916" s="180" t="s">
        <v>7</v>
      </c>
      <c r="F916" s="372">
        <v>50.45</v>
      </c>
      <c r="G916" s="153">
        <f t="shared" si="166"/>
        <v>10.09</v>
      </c>
      <c r="H916" s="25">
        <f t="shared" si="167"/>
        <v>60.540000000000006</v>
      </c>
      <c r="I916" s="51"/>
      <c r="J916"/>
      <c r="K916"/>
      <c r="L916"/>
      <c r="M916"/>
    </row>
    <row r="917" spans="2:13" x14ac:dyDescent="0.25">
      <c r="B917" s="351" t="s">
        <v>1900</v>
      </c>
      <c r="C917" s="313" t="s">
        <v>2813</v>
      </c>
      <c r="D917" s="312" t="s">
        <v>355</v>
      </c>
      <c r="E917" s="180" t="s">
        <v>7</v>
      </c>
      <c r="F917" s="372">
        <v>57.84</v>
      </c>
      <c r="G917" s="153">
        <f t="shared" si="166"/>
        <v>11.57</v>
      </c>
      <c r="H917" s="25">
        <f t="shared" si="167"/>
        <v>69.41</v>
      </c>
      <c r="I917" s="51"/>
      <c r="J917"/>
      <c r="K917"/>
      <c r="L917"/>
      <c r="M917"/>
    </row>
    <row r="918" spans="2:13" x14ac:dyDescent="0.25">
      <c r="B918" s="351" t="s">
        <v>2459</v>
      </c>
      <c r="C918" s="313" t="s">
        <v>2814</v>
      </c>
      <c r="D918" s="312" t="s">
        <v>355</v>
      </c>
      <c r="E918" s="180" t="s">
        <v>7</v>
      </c>
      <c r="F918" s="372">
        <v>57.11</v>
      </c>
      <c r="G918" s="153">
        <f t="shared" si="166"/>
        <v>11.42</v>
      </c>
      <c r="H918" s="25">
        <f t="shared" si="167"/>
        <v>68.53</v>
      </c>
      <c r="I918" s="51"/>
      <c r="J918"/>
      <c r="K918"/>
      <c r="L918"/>
      <c r="M918"/>
    </row>
    <row r="919" spans="2:13" x14ac:dyDescent="0.25">
      <c r="B919" s="351" t="s">
        <v>2460</v>
      </c>
      <c r="C919" s="313" t="s">
        <v>2815</v>
      </c>
      <c r="D919" s="312" t="s">
        <v>355</v>
      </c>
      <c r="E919" s="180" t="s">
        <v>7</v>
      </c>
      <c r="F919" s="372">
        <v>57.88</v>
      </c>
      <c r="G919" s="153">
        <f t="shared" si="166"/>
        <v>11.58</v>
      </c>
      <c r="H919" s="25">
        <f t="shared" si="167"/>
        <v>69.460000000000008</v>
      </c>
      <c r="I919" s="51"/>
      <c r="J919"/>
      <c r="K919"/>
      <c r="L919"/>
      <c r="M919"/>
    </row>
    <row r="920" spans="2:13" x14ac:dyDescent="0.25">
      <c r="B920" s="351" t="s">
        <v>3032</v>
      </c>
      <c r="C920" s="352" t="s">
        <v>2831</v>
      </c>
      <c r="D920" s="312" t="s">
        <v>355</v>
      </c>
      <c r="E920" s="180" t="s">
        <v>7</v>
      </c>
      <c r="F920" s="372">
        <v>53.61</v>
      </c>
      <c r="G920" s="153">
        <f t="shared" si="166"/>
        <v>10.72</v>
      </c>
      <c r="H920" s="25">
        <f t="shared" si="167"/>
        <v>64.33</v>
      </c>
      <c r="I920" s="51"/>
      <c r="J920"/>
      <c r="K920"/>
      <c r="L920"/>
      <c r="M920"/>
    </row>
    <row r="921" spans="2:13" x14ac:dyDescent="0.25">
      <c r="B921" s="351" t="s">
        <v>3033</v>
      </c>
      <c r="C921" s="352" t="s">
        <v>2832</v>
      </c>
      <c r="D921" s="312" t="s">
        <v>355</v>
      </c>
      <c r="E921" s="180" t="s">
        <v>7</v>
      </c>
      <c r="F921" s="372">
        <v>52.61</v>
      </c>
      <c r="G921" s="153">
        <f t="shared" si="166"/>
        <v>10.52</v>
      </c>
      <c r="H921" s="25">
        <f t="shared" si="167"/>
        <v>63.129999999999995</v>
      </c>
      <c r="I921" s="51"/>
      <c r="J921"/>
      <c r="K921"/>
      <c r="L921"/>
      <c r="M921"/>
    </row>
    <row r="922" spans="2:13" x14ac:dyDescent="0.25">
      <c r="B922" s="351" t="s">
        <v>3034</v>
      </c>
      <c r="C922" s="352" t="s">
        <v>2833</v>
      </c>
      <c r="D922" s="312" t="s">
        <v>355</v>
      </c>
      <c r="E922" s="180" t="s">
        <v>7</v>
      </c>
      <c r="F922" s="372">
        <v>53.53</v>
      </c>
      <c r="G922" s="153">
        <f t="shared" si="166"/>
        <v>10.71</v>
      </c>
      <c r="H922" s="25">
        <f t="shared" si="167"/>
        <v>64.240000000000009</v>
      </c>
      <c r="I922" s="51"/>
      <c r="J922"/>
      <c r="K922"/>
      <c r="L922"/>
      <c r="M922"/>
    </row>
    <row r="923" spans="2:13" x14ac:dyDescent="0.25">
      <c r="B923" s="351" t="s">
        <v>3035</v>
      </c>
      <c r="C923" s="352" t="s">
        <v>2834</v>
      </c>
      <c r="D923" s="312" t="s">
        <v>355</v>
      </c>
      <c r="E923" s="180" t="s">
        <v>7</v>
      </c>
      <c r="F923" s="372">
        <v>52.74</v>
      </c>
      <c r="G923" s="153">
        <f t="shared" si="166"/>
        <v>10.55</v>
      </c>
      <c r="H923" s="25">
        <f t="shared" si="167"/>
        <v>63.290000000000006</v>
      </c>
      <c r="I923" s="51"/>
      <c r="J923"/>
      <c r="K923"/>
      <c r="L923"/>
      <c r="M923"/>
    </row>
    <row r="924" spans="2:13" x14ac:dyDescent="0.25">
      <c r="B924" s="351" t="s">
        <v>3036</v>
      </c>
      <c r="C924" s="352" t="s">
        <v>2835</v>
      </c>
      <c r="D924" s="312" t="s">
        <v>355</v>
      </c>
      <c r="E924" s="180" t="s">
        <v>7</v>
      </c>
      <c r="F924" s="372">
        <v>52.74</v>
      </c>
      <c r="G924" s="153">
        <f t="shared" si="166"/>
        <v>10.55</v>
      </c>
      <c r="H924" s="25">
        <f t="shared" si="167"/>
        <v>63.290000000000006</v>
      </c>
      <c r="I924" s="51"/>
      <c r="J924"/>
      <c r="K924"/>
      <c r="L924"/>
      <c r="M924"/>
    </row>
    <row r="925" spans="2:13" x14ac:dyDescent="0.25">
      <c r="B925" s="351" t="s">
        <v>3037</v>
      </c>
      <c r="C925" s="313" t="s">
        <v>2816</v>
      </c>
      <c r="D925" s="312" t="s">
        <v>355</v>
      </c>
      <c r="E925" s="180" t="s">
        <v>7</v>
      </c>
      <c r="F925" s="372">
        <v>53.03</v>
      </c>
      <c r="G925" s="153">
        <f t="shared" si="166"/>
        <v>10.61</v>
      </c>
      <c r="H925" s="25">
        <f t="shared" si="167"/>
        <v>63.64</v>
      </c>
      <c r="I925" s="51"/>
      <c r="J925"/>
      <c r="K925"/>
      <c r="L925"/>
      <c r="M925"/>
    </row>
    <row r="926" spans="2:13" x14ac:dyDescent="0.25">
      <c r="B926" s="351" t="s">
        <v>3038</v>
      </c>
      <c r="C926" s="313" t="s">
        <v>2817</v>
      </c>
      <c r="D926" s="312" t="s">
        <v>355</v>
      </c>
      <c r="E926" s="180" t="s">
        <v>7</v>
      </c>
      <c r="F926" s="372">
        <v>54.84</v>
      </c>
      <c r="G926" s="153">
        <f t="shared" si="166"/>
        <v>10.97</v>
      </c>
      <c r="H926" s="25">
        <f t="shared" si="167"/>
        <v>65.81</v>
      </c>
      <c r="I926" s="51"/>
      <c r="J926"/>
      <c r="K926"/>
      <c r="L926"/>
      <c r="M926"/>
    </row>
    <row r="927" spans="2:13" x14ac:dyDescent="0.25">
      <c r="B927" s="351" t="s">
        <v>3039</v>
      </c>
      <c r="C927" s="313" t="s">
        <v>2818</v>
      </c>
      <c r="D927" s="312" t="s">
        <v>355</v>
      </c>
      <c r="E927" s="180" t="s">
        <v>7</v>
      </c>
      <c r="F927" s="372">
        <v>56.7</v>
      </c>
      <c r="G927" s="153">
        <f t="shared" si="166"/>
        <v>11.34</v>
      </c>
      <c r="H927" s="25">
        <f t="shared" si="167"/>
        <v>68.040000000000006</v>
      </c>
      <c r="I927" s="51"/>
      <c r="J927"/>
      <c r="K927"/>
      <c r="L927"/>
      <c r="M927"/>
    </row>
    <row r="928" spans="2:13" x14ac:dyDescent="0.25">
      <c r="B928" s="351" t="s">
        <v>3040</v>
      </c>
      <c r="C928" s="352" t="s">
        <v>2830</v>
      </c>
      <c r="D928" s="312" t="s">
        <v>355</v>
      </c>
      <c r="E928" s="180" t="s">
        <v>7</v>
      </c>
      <c r="F928" s="372">
        <v>58.2</v>
      </c>
      <c r="G928" s="153">
        <f t="shared" si="166"/>
        <v>11.64</v>
      </c>
      <c r="H928" s="25">
        <f t="shared" si="167"/>
        <v>69.84</v>
      </c>
      <c r="I928" s="51"/>
      <c r="J928"/>
      <c r="K928"/>
      <c r="L928"/>
      <c r="M928"/>
    </row>
    <row r="929" spans="2:13" x14ac:dyDescent="0.25">
      <c r="B929" s="351" t="s">
        <v>3041</v>
      </c>
      <c r="C929" s="313" t="s">
        <v>2819</v>
      </c>
      <c r="D929" s="312" t="s">
        <v>355</v>
      </c>
      <c r="E929" s="180" t="s">
        <v>7</v>
      </c>
      <c r="F929" s="372">
        <v>54.09</v>
      </c>
      <c r="G929" s="153">
        <f t="shared" si="166"/>
        <v>10.82</v>
      </c>
      <c r="H929" s="25">
        <f t="shared" si="167"/>
        <v>64.91</v>
      </c>
      <c r="I929" s="51"/>
      <c r="J929"/>
      <c r="K929"/>
      <c r="L929"/>
      <c r="M929"/>
    </row>
    <row r="930" spans="2:13" x14ac:dyDescent="0.25">
      <c r="B930" s="351" t="s">
        <v>3042</v>
      </c>
      <c r="C930" s="352" t="s">
        <v>2829</v>
      </c>
      <c r="D930" s="312" t="s">
        <v>355</v>
      </c>
      <c r="E930" s="180" t="s">
        <v>7</v>
      </c>
      <c r="F930" s="372">
        <v>54.88</v>
      </c>
      <c r="G930" s="153">
        <f t="shared" si="166"/>
        <v>10.98</v>
      </c>
      <c r="H930" s="25">
        <f t="shared" si="167"/>
        <v>65.86</v>
      </c>
      <c r="I930" s="51"/>
      <c r="J930"/>
      <c r="K930"/>
      <c r="L930"/>
      <c r="M930"/>
    </row>
    <row r="931" spans="2:13" x14ac:dyDescent="0.25">
      <c r="B931" s="351" t="s">
        <v>3043</v>
      </c>
      <c r="C931" s="352" t="s">
        <v>2828</v>
      </c>
      <c r="D931" s="312" t="s">
        <v>355</v>
      </c>
      <c r="E931" s="180" t="s">
        <v>7</v>
      </c>
      <c r="F931" s="372">
        <v>67.98</v>
      </c>
      <c r="G931" s="153">
        <f t="shared" si="166"/>
        <v>13.6</v>
      </c>
      <c r="H931" s="25">
        <f t="shared" si="167"/>
        <v>81.58</v>
      </c>
      <c r="I931" s="51"/>
      <c r="J931"/>
      <c r="K931"/>
      <c r="L931"/>
      <c r="M931"/>
    </row>
    <row r="932" spans="2:13" x14ac:dyDescent="0.25">
      <c r="B932" s="351" t="s">
        <v>3044</v>
      </c>
      <c r="C932" s="313" t="s">
        <v>2820</v>
      </c>
      <c r="D932" s="312" t="s">
        <v>355</v>
      </c>
      <c r="E932" s="180" t="s">
        <v>7</v>
      </c>
      <c r="F932" s="372">
        <v>60.92</v>
      </c>
      <c r="G932" s="153">
        <f t="shared" si="166"/>
        <v>12.18</v>
      </c>
      <c r="H932" s="25">
        <f t="shared" si="167"/>
        <v>73.099999999999994</v>
      </c>
      <c r="I932" s="51"/>
      <c r="J932"/>
      <c r="K932"/>
      <c r="L932"/>
      <c r="M932"/>
    </row>
    <row r="933" spans="2:13" x14ac:dyDescent="0.25">
      <c r="B933" s="351" t="s">
        <v>3045</v>
      </c>
      <c r="C933" s="313" t="s">
        <v>2821</v>
      </c>
      <c r="D933" s="312" t="s">
        <v>355</v>
      </c>
      <c r="E933" s="180" t="s">
        <v>7</v>
      </c>
      <c r="F933" s="372">
        <v>58.5</v>
      </c>
      <c r="G933" s="153">
        <f t="shared" si="166"/>
        <v>11.7</v>
      </c>
      <c r="H933" s="25">
        <f t="shared" si="167"/>
        <v>70.2</v>
      </c>
      <c r="I933" s="51"/>
      <c r="J933"/>
      <c r="K933"/>
      <c r="L933"/>
      <c r="M933"/>
    </row>
    <row r="934" spans="2:13" x14ac:dyDescent="0.25">
      <c r="B934" s="351" t="s">
        <v>3046</v>
      </c>
      <c r="C934" s="352" t="s">
        <v>2836</v>
      </c>
      <c r="D934" s="312" t="s">
        <v>355</v>
      </c>
      <c r="E934" s="180" t="s">
        <v>7</v>
      </c>
      <c r="F934" s="372">
        <v>54.96</v>
      </c>
      <c r="G934" s="153">
        <f t="shared" si="166"/>
        <v>10.99</v>
      </c>
      <c r="H934" s="25">
        <f t="shared" si="167"/>
        <v>65.95</v>
      </c>
      <c r="I934" s="51"/>
      <c r="J934"/>
      <c r="K934"/>
      <c r="L934"/>
      <c r="M934"/>
    </row>
    <row r="935" spans="2:13" x14ac:dyDescent="0.25">
      <c r="B935" s="351" t="s">
        <v>3047</v>
      </c>
      <c r="C935" s="352" t="s">
        <v>2837</v>
      </c>
      <c r="D935" s="312" t="s">
        <v>355</v>
      </c>
      <c r="E935" s="180" t="s">
        <v>7</v>
      </c>
      <c r="F935" s="372">
        <v>54.65</v>
      </c>
      <c r="G935" s="153">
        <f t="shared" si="166"/>
        <v>10.93</v>
      </c>
      <c r="H935" s="25">
        <f t="shared" si="167"/>
        <v>65.58</v>
      </c>
      <c r="I935" s="51"/>
      <c r="J935"/>
      <c r="K935"/>
      <c r="L935"/>
      <c r="M935"/>
    </row>
    <row r="936" spans="2:13" x14ac:dyDescent="0.25">
      <c r="B936" s="351" t="s">
        <v>3048</v>
      </c>
      <c r="C936" s="313" t="s">
        <v>2822</v>
      </c>
      <c r="D936" s="312" t="s">
        <v>355</v>
      </c>
      <c r="E936" s="180" t="s">
        <v>7</v>
      </c>
      <c r="F936" s="372">
        <v>54.58</v>
      </c>
      <c r="G936" s="153">
        <f t="shared" si="166"/>
        <v>10.92</v>
      </c>
      <c r="H936" s="25">
        <f t="shared" si="167"/>
        <v>65.5</v>
      </c>
      <c r="I936" s="51"/>
      <c r="J936"/>
      <c r="K936"/>
      <c r="L936"/>
      <c r="M936"/>
    </row>
    <row r="937" spans="2:13" x14ac:dyDescent="0.25">
      <c r="B937" s="351" t="s">
        <v>3049</v>
      </c>
      <c r="C937" s="313" t="s">
        <v>2823</v>
      </c>
      <c r="D937" s="312" t="s">
        <v>355</v>
      </c>
      <c r="E937" s="180" t="s">
        <v>7</v>
      </c>
      <c r="F937" s="372">
        <v>55.08</v>
      </c>
      <c r="G937" s="153">
        <f t="shared" si="166"/>
        <v>11.02</v>
      </c>
      <c r="H937" s="25">
        <f t="shared" si="167"/>
        <v>66.099999999999994</v>
      </c>
      <c r="I937" s="51"/>
      <c r="J937"/>
      <c r="K937"/>
      <c r="L937"/>
      <c r="M937"/>
    </row>
    <row r="938" spans="2:13" x14ac:dyDescent="0.25">
      <c r="B938" s="351" t="s">
        <v>3050</v>
      </c>
      <c r="C938" s="313" t="s">
        <v>2824</v>
      </c>
      <c r="D938" s="312" t="s">
        <v>355</v>
      </c>
      <c r="E938" s="180" t="s">
        <v>7</v>
      </c>
      <c r="F938" s="372">
        <v>53.64</v>
      </c>
      <c r="G938" s="153">
        <f t="shared" si="166"/>
        <v>10.73</v>
      </c>
      <c r="H938" s="25">
        <f t="shared" si="167"/>
        <v>64.37</v>
      </c>
      <c r="I938" s="51"/>
      <c r="J938"/>
      <c r="K938"/>
      <c r="L938"/>
      <c r="M938"/>
    </row>
    <row r="939" spans="2:13" x14ac:dyDescent="0.25">
      <c r="B939" s="351" t="s">
        <v>3051</v>
      </c>
      <c r="C939" s="171" t="s">
        <v>2825</v>
      </c>
      <c r="D939" s="312" t="s">
        <v>355</v>
      </c>
      <c r="E939" s="180" t="s">
        <v>7</v>
      </c>
      <c r="F939" s="372">
        <v>55.62</v>
      </c>
      <c r="G939" s="153">
        <f t="shared" si="166"/>
        <v>11.12</v>
      </c>
      <c r="H939" s="25">
        <f t="shared" si="167"/>
        <v>66.739999999999995</v>
      </c>
      <c r="I939" s="51"/>
      <c r="J939"/>
      <c r="K939"/>
      <c r="L939"/>
      <c r="M939"/>
    </row>
    <row r="940" spans="2:13" x14ac:dyDescent="0.25">
      <c r="B940" s="351" t="s">
        <v>3052</v>
      </c>
      <c r="C940" s="352" t="s">
        <v>2838</v>
      </c>
      <c r="D940" s="312" t="s">
        <v>355</v>
      </c>
      <c r="E940" s="180" t="s">
        <v>7</v>
      </c>
      <c r="F940" s="372">
        <v>55.08</v>
      </c>
      <c r="G940" s="153">
        <f t="shared" si="166"/>
        <v>11.02</v>
      </c>
      <c r="H940" s="25">
        <f t="shared" si="167"/>
        <v>66.099999999999994</v>
      </c>
      <c r="I940" s="51"/>
      <c r="J940"/>
      <c r="K940"/>
      <c r="L940"/>
      <c r="M940"/>
    </row>
    <row r="941" spans="2:13" x14ac:dyDescent="0.25">
      <c r="B941" s="351" t="s">
        <v>3053</v>
      </c>
      <c r="C941" s="352" t="s">
        <v>2839</v>
      </c>
      <c r="D941" s="312" t="s">
        <v>355</v>
      </c>
      <c r="E941" s="180" t="s">
        <v>7</v>
      </c>
      <c r="F941" s="372">
        <v>62.41</v>
      </c>
      <c r="G941" s="153">
        <f t="shared" si="166"/>
        <v>12.48</v>
      </c>
      <c r="H941" s="25">
        <f t="shared" si="167"/>
        <v>74.89</v>
      </c>
      <c r="I941" s="51"/>
      <c r="J941"/>
      <c r="K941"/>
      <c r="L941"/>
      <c r="M941"/>
    </row>
    <row r="942" spans="2:13" x14ac:dyDescent="0.25">
      <c r="B942" s="351" t="s">
        <v>3054</v>
      </c>
      <c r="C942" s="313" t="s">
        <v>2826</v>
      </c>
      <c r="D942" s="312" t="s">
        <v>355</v>
      </c>
      <c r="E942" s="180" t="s">
        <v>7</v>
      </c>
      <c r="F942" s="372">
        <v>55.08</v>
      </c>
      <c r="G942" s="153">
        <f t="shared" si="166"/>
        <v>11.02</v>
      </c>
      <c r="H942" s="25">
        <f t="shared" si="167"/>
        <v>66.099999999999994</v>
      </c>
      <c r="I942" s="51"/>
      <c r="J942"/>
      <c r="K942"/>
      <c r="L942"/>
      <c r="M942"/>
    </row>
    <row r="943" spans="2:13" x14ac:dyDescent="0.25">
      <c r="B943" s="351" t="s">
        <v>3055</v>
      </c>
      <c r="C943" s="352" t="s">
        <v>2827</v>
      </c>
      <c r="D943" s="312" t="s">
        <v>355</v>
      </c>
      <c r="E943" s="180" t="s">
        <v>7</v>
      </c>
      <c r="F943" s="372">
        <v>53.33</v>
      </c>
      <c r="G943" s="153">
        <f t="shared" si="166"/>
        <v>10.67</v>
      </c>
      <c r="H943" s="25">
        <f t="shared" si="167"/>
        <v>64</v>
      </c>
      <c r="I943" s="51"/>
      <c r="J943"/>
      <c r="K943"/>
      <c r="L943"/>
      <c r="M943"/>
    </row>
    <row r="944" spans="2:13" x14ac:dyDescent="0.25">
      <c r="B944" s="351" t="s">
        <v>3056</v>
      </c>
      <c r="C944" s="352" t="s">
        <v>2900</v>
      </c>
      <c r="D944" s="312" t="s">
        <v>355</v>
      </c>
      <c r="E944" s="180" t="s">
        <v>7</v>
      </c>
      <c r="F944" s="372">
        <v>53.03</v>
      </c>
      <c r="G944" s="153">
        <f t="shared" si="166"/>
        <v>10.61</v>
      </c>
      <c r="H944" s="25">
        <f t="shared" si="167"/>
        <v>63.64</v>
      </c>
      <c r="I944" s="51"/>
      <c r="J944"/>
      <c r="K944"/>
      <c r="L944"/>
      <c r="M944"/>
    </row>
    <row r="945" spans="2:13" x14ac:dyDescent="0.25">
      <c r="B945" s="351" t="s">
        <v>3057</v>
      </c>
      <c r="C945" s="313" t="s">
        <v>2840</v>
      </c>
      <c r="D945" s="312" t="s">
        <v>355</v>
      </c>
      <c r="E945" s="180" t="s">
        <v>7</v>
      </c>
      <c r="F945" s="372">
        <v>55.08</v>
      </c>
      <c r="G945" s="153">
        <f t="shared" si="166"/>
        <v>11.02</v>
      </c>
      <c r="H945" s="25">
        <f t="shared" si="167"/>
        <v>66.099999999999994</v>
      </c>
      <c r="I945" s="51"/>
      <c r="J945"/>
      <c r="K945"/>
      <c r="L945"/>
      <c r="M945"/>
    </row>
    <row r="946" spans="2:13" x14ac:dyDescent="0.25">
      <c r="B946" s="351" t="s">
        <v>3058</v>
      </c>
      <c r="C946" s="352" t="s">
        <v>2901</v>
      </c>
      <c r="D946" s="312" t="s">
        <v>355</v>
      </c>
      <c r="E946" s="180" t="s">
        <v>7</v>
      </c>
      <c r="F946" s="372">
        <v>57.64</v>
      </c>
      <c r="G946" s="153">
        <f t="shared" si="166"/>
        <v>11.53</v>
      </c>
      <c r="H946" s="25">
        <f t="shared" si="167"/>
        <v>69.17</v>
      </c>
      <c r="I946" s="51"/>
      <c r="J946"/>
      <c r="K946"/>
      <c r="L946"/>
      <c r="M946"/>
    </row>
    <row r="947" spans="2:13" x14ac:dyDescent="0.25">
      <c r="B947" s="351" t="s">
        <v>3059</v>
      </c>
      <c r="C947" s="313" t="s">
        <v>2841</v>
      </c>
      <c r="D947" s="312" t="s">
        <v>355</v>
      </c>
      <c r="E947" s="180" t="s">
        <v>7</v>
      </c>
      <c r="F947" s="372">
        <v>54.41</v>
      </c>
      <c r="G947" s="153">
        <f t="shared" si="166"/>
        <v>10.88</v>
      </c>
      <c r="H947" s="25">
        <f t="shared" si="167"/>
        <v>65.289999999999992</v>
      </c>
      <c r="I947" s="51"/>
      <c r="J947"/>
      <c r="K947"/>
      <c r="L947"/>
      <c r="M947"/>
    </row>
    <row r="948" spans="2:13" x14ac:dyDescent="0.25">
      <c r="B948" s="351" t="s">
        <v>3060</v>
      </c>
      <c r="C948" s="313" t="s">
        <v>2842</v>
      </c>
      <c r="D948" s="312" t="s">
        <v>355</v>
      </c>
      <c r="E948" s="180" t="s">
        <v>7</v>
      </c>
      <c r="F948" s="372">
        <v>54.41</v>
      </c>
      <c r="G948" s="153">
        <f t="shared" si="166"/>
        <v>10.88</v>
      </c>
      <c r="H948" s="25">
        <f t="shared" si="167"/>
        <v>65.289999999999992</v>
      </c>
      <c r="I948" s="51"/>
      <c r="J948"/>
      <c r="K948"/>
      <c r="L948"/>
      <c r="M948"/>
    </row>
    <row r="949" spans="2:13" x14ac:dyDescent="0.25">
      <c r="B949" s="351" t="s">
        <v>3061</v>
      </c>
      <c r="C949" s="313" t="s">
        <v>2843</v>
      </c>
      <c r="D949" s="312" t="s">
        <v>355</v>
      </c>
      <c r="E949" s="180" t="s">
        <v>7</v>
      </c>
      <c r="F949" s="372">
        <v>53.71</v>
      </c>
      <c r="G949" s="153">
        <f t="shared" si="166"/>
        <v>10.74</v>
      </c>
      <c r="H949" s="25">
        <f t="shared" si="167"/>
        <v>64.45</v>
      </c>
      <c r="I949" s="51"/>
      <c r="J949"/>
      <c r="K949"/>
      <c r="L949"/>
      <c r="M949"/>
    </row>
    <row r="950" spans="2:13" x14ac:dyDescent="0.25">
      <c r="B950" s="351" t="s">
        <v>3062</v>
      </c>
      <c r="C950" s="352" t="s">
        <v>2902</v>
      </c>
      <c r="D950" s="312" t="s">
        <v>355</v>
      </c>
      <c r="E950" s="180" t="s">
        <v>7</v>
      </c>
      <c r="F950" s="372">
        <v>53.43</v>
      </c>
      <c r="G950" s="153">
        <f t="shared" si="166"/>
        <v>10.69</v>
      </c>
      <c r="H950" s="25">
        <f t="shared" si="167"/>
        <v>64.12</v>
      </c>
      <c r="I950" s="51"/>
      <c r="J950"/>
      <c r="K950"/>
      <c r="L950"/>
      <c r="M950"/>
    </row>
    <row r="951" spans="2:13" x14ac:dyDescent="0.25">
      <c r="B951" s="351" t="s">
        <v>3063</v>
      </c>
      <c r="C951" s="352" t="s">
        <v>2903</v>
      </c>
      <c r="D951" s="312" t="s">
        <v>355</v>
      </c>
      <c r="E951" s="180" t="s">
        <v>7</v>
      </c>
      <c r="F951" s="372">
        <v>55.08</v>
      </c>
      <c r="G951" s="153">
        <f t="shared" si="166"/>
        <v>11.02</v>
      </c>
      <c r="H951" s="25">
        <f t="shared" si="167"/>
        <v>66.099999999999994</v>
      </c>
      <c r="I951" s="51"/>
      <c r="J951"/>
      <c r="K951"/>
      <c r="L951"/>
      <c r="M951"/>
    </row>
    <row r="952" spans="2:13" x14ac:dyDescent="0.25">
      <c r="B952" s="351" t="s">
        <v>3064</v>
      </c>
      <c r="C952" s="352" t="s">
        <v>2904</v>
      </c>
      <c r="D952" s="312" t="s">
        <v>355</v>
      </c>
      <c r="E952" s="180" t="s">
        <v>7</v>
      </c>
      <c r="F952" s="372">
        <v>53.92</v>
      </c>
      <c r="G952" s="153">
        <f t="shared" si="166"/>
        <v>10.78</v>
      </c>
      <c r="H952" s="25">
        <f t="shared" si="167"/>
        <v>64.7</v>
      </c>
      <c r="I952" s="51"/>
      <c r="J952"/>
      <c r="K952"/>
      <c r="L952"/>
      <c r="M952"/>
    </row>
    <row r="953" spans="2:13" x14ac:dyDescent="0.25">
      <c r="B953" s="351" t="s">
        <v>3065</v>
      </c>
      <c r="C953" s="352" t="s">
        <v>2905</v>
      </c>
      <c r="D953" s="312" t="s">
        <v>355</v>
      </c>
      <c r="E953" s="180" t="s">
        <v>7</v>
      </c>
      <c r="F953" s="372">
        <v>53.57</v>
      </c>
      <c r="G953" s="153">
        <f t="shared" si="166"/>
        <v>10.71</v>
      </c>
      <c r="H953" s="25">
        <f t="shared" si="167"/>
        <v>64.28</v>
      </c>
      <c r="I953" s="51"/>
      <c r="J953"/>
      <c r="K953"/>
      <c r="L953"/>
      <c r="M953"/>
    </row>
    <row r="954" spans="2:13" x14ac:dyDescent="0.25">
      <c r="B954" s="351" t="s">
        <v>3066</v>
      </c>
      <c r="C954" s="352" t="s">
        <v>2906</v>
      </c>
      <c r="D954" s="312" t="s">
        <v>355</v>
      </c>
      <c r="E954" s="180" t="s">
        <v>7</v>
      </c>
      <c r="F954" s="372">
        <v>58.8</v>
      </c>
      <c r="G954" s="153">
        <f t="shared" si="166"/>
        <v>11.76</v>
      </c>
      <c r="H954" s="25">
        <f t="shared" si="167"/>
        <v>70.56</v>
      </c>
      <c r="I954" s="51"/>
      <c r="J954"/>
      <c r="K954"/>
      <c r="L954"/>
      <c r="M954"/>
    </row>
    <row r="955" spans="2:13" x14ac:dyDescent="0.25">
      <c r="B955" s="351" t="s">
        <v>3067</v>
      </c>
      <c r="C955" s="352" t="s">
        <v>2919</v>
      </c>
      <c r="D955" s="312" t="s">
        <v>355</v>
      </c>
      <c r="E955" s="180" t="s">
        <v>7</v>
      </c>
      <c r="F955" s="372">
        <v>54.16</v>
      </c>
      <c r="G955" s="153">
        <f t="shared" ref="G955:G1018" si="168">ROUND(F955*0.2,2)</f>
        <v>10.83</v>
      </c>
      <c r="H955" s="25">
        <f t="shared" ref="H955:H1018" si="169">F955+G955</f>
        <v>64.989999999999995</v>
      </c>
      <c r="I955" s="51"/>
      <c r="J955"/>
      <c r="K955"/>
      <c r="L955"/>
      <c r="M955"/>
    </row>
    <row r="956" spans="2:13" x14ac:dyDescent="0.25">
      <c r="B956" s="351" t="s">
        <v>3068</v>
      </c>
      <c r="C956" s="352" t="s">
        <v>2920</v>
      </c>
      <c r="D956" s="312" t="s">
        <v>355</v>
      </c>
      <c r="E956" s="180" t="s">
        <v>7</v>
      </c>
      <c r="F956" s="372">
        <v>54.82</v>
      </c>
      <c r="G956" s="153">
        <f t="shared" si="168"/>
        <v>10.96</v>
      </c>
      <c r="H956" s="25">
        <f t="shared" si="169"/>
        <v>65.78</v>
      </c>
      <c r="I956" s="51"/>
      <c r="J956"/>
      <c r="K956"/>
      <c r="L956"/>
      <c r="M956"/>
    </row>
    <row r="957" spans="2:13" x14ac:dyDescent="0.25">
      <c r="B957" s="351" t="s">
        <v>3069</v>
      </c>
      <c r="C957" s="352" t="s">
        <v>2921</v>
      </c>
      <c r="D957" s="312" t="s">
        <v>355</v>
      </c>
      <c r="E957" s="180" t="s">
        <v>7</v>
      </c>
      <c r="F957" s="372">
        <v>54.82</v>
      </c>
      <c r="G957" s="153">
        <f t="shared" si="168"/>
        <v>10.96</v>
      </c>
      <c r="H957" s="25">
        <f t="shared" si="169"/>
        <v>65.78</v>
      </c>
      <c r="I957" s="51"/>
      <c r="J957"/>
      <c r="K957"/>
      <c r="L957"/>
      <c r="M957"/>
    </row>
    <row r="958" spans="2:13" x14ac:dyDescent="0.25">
      <c r="B958" s="351" t="s">
        <v>3070</v>
      </c>
      <c r="C958" s="352" t="s">
        <v>2918</v>
      </c>
      <c r="D958" s="312" t="s">
        <v>355</v>
      </c>
      <c r="E958" s="180" t="s">
        <v>7</v>
      </c>
      <c r="F958" s="372">
        <v>53.61</v>
      </c>
      <c r="G958" s="153">
        <f t="shared" si="168"/>
        <v>10.72</v>
      </c>
      <c r="H958" s="25">
        <f t="shared" si="169"/>
        <v>64.33</v>
      </c>
      <c r="I958" s="51"/>
      <c r="J958"/>
      <c r="K958"/>
      <c r="L958"/>
      <c r="M958"/>
    </row>
    <row r="959" spans="2:13" x14ac:dyDescent="0.25">
      <c r="B959" s="351" t="s">
        <v>3071</v>
      </c>
      <c r="C959" s="352" t="s">
        <v>2917</v>
      </c>
      <c r="D959" s="312" t="s">
        <v>355</v>
      </c>
      <c r="E959" s="180" t="s">
        <v>7</v>
      </c>
      <c r="F959" s="372">
        <v>53.8</v>
      </c>
      <c r="G959" s="153">
        <f t="shared" si="168"/>
        <v>10.76</v>
      </c>
      <c r="H959" s="25">
        <f t="shared" si="169"/>
        <v>64.56</v>
      </c>
      <c r="I959" s="51"/>
      <c r="J959"/>
      <c r="K959"/>
      <c r="L959"/>
      <c r="M959"/>
    </row>
    <row r="960" spans="2:13" x14ac:dyDescent="0.25">
      <c r="B960" s="351" t="s">
        <v>3072</v>
      </c>
      <c r="C960" s="352" t="s">
        <v>2916</v>
      </c>
      <c r="D960" s="312" t="s">
        <v>355</v>
      </c>
      <c r="E960" s="180" t="s">
        <v>7</v>
      </c>
      <c r="F960" s="372">
        <v>55.77</v>
      </c>
      <c r="G960" s="153">
        <f t="shared" si="168"/>
        <v>11.15</v>
      </c>
      <c r="H960" s="25">
        <f t="shared" si="169"/>
        <v>66.92</v>
      </c>
      <c r="I960" s="51"/>
      <c r="J960"/>
      <c r="K960"/>
      <c r="L960"/>
      <c r="M960"/>
    </row>
    <row r="961" spans="2:13" x14ac:dyDescent="0.25">
      <c r="B961" s="351" t="s">
        <v>3073</v>
      </c>
      <c r="C961" s="352" t="s">
        <v>2915</v>
      </c>
      <c r="D961" s="312" t="s">
        <v>355</v>
      </c>
      <c r="E961" s="180" t="s">
        <v>7</v>
      </c>
      <c r="F961" s="372">
        <v>54.27</v>
      </c>
      <c r="G961" s="153">
        <f t="shared" si="168"/>
        <v>10.85</v>
      </c>
      <c r="H961" s="25">
        <f t="shared" si="169"/>
        <v>65.12</v>
      </c>
      <c r="I961" s="51"/>
      <c r="J961"/>
      <c r="K961"/>
      <c r="L961"/>
      <c r="M961"/>
    </row>
    <row r="962" spans="2:13" x14ac:dyDescent="0.25">
      <c r="B962" s="351" t="s">
        <v>3074</v>
      </c>
      <c r="C962" s="352" t="s">
        <v>2914</v>
      </c>
      <c r="D962" s="312" t="s">
        <v>355</v>
      </c>
      <c r="E962" s="180" t="s">
        <v>7</v>
      </c>
      <c r="F962" s="372">
        <v>55.08</v>
      </c>
      <c r="G962" s="153">
        <f t="shared" si="168"/>
        <v>11.02</v>
      </c>
      <c r="H962" s="25">
        <f t="shared" si="169"/>
        <v>66.099999999999994</v>
      </c>
      <c r="I962" s="51"/>
      <c r="J962"/>
      <c r="K962"/>
      <c r="L962"/>
      <c r="M962"/>
    </row>
    <row r="963" spans="2:13" x14ac:dyDescent="0.25">
      <c r="B963" s="351" t="s">
        <v>3075</v>
      </c>
      <c r="C963" s="352" t="s">
        <v>2913</v>
      </c>
      <c r="D963" s="312" t="s">
        <v>355</v>
      </c>
      <c r="E963" s="180" t="s">
        <v>7</v>
      </c>
      <c r="F963" s="372">
        <v>64.930000000000007</v>
      </c>
      <c r="G963" s="153">
        <f t="shared" si="168"/>
        <v>12.99</v>
      </c>
      <c r="H963" s="25">
        <f t="shared" si="169"/>
        <v>77.92</v>
      </c>
      <c r="I963" s="51"/>
      <c r="J963"/>
      <c r="K963"/>
      <c r="L963"/>
      <c r="M963"/>
    </row>
    <row r="964" spans="2:13" x14ac:dyDescent="0.25">
      <c r="B964" s="351" t="s">
        <v>3076</v>
      </c>
      <c r="C964" s="352" t="s">
        <v>2912</v>
      </c>
      <c r="D964" s="312" t="s">
        <v>355</v>
      </c>
      <c r="E964" s="180" t="s">
        <v>7</v>
      </c>
      <c r="F964" s="372">
        <v>54.48</v>
      </c>
      <c r="G964" s="153">
        <f t="shared" si="168"/>
        <v>10.9</v>
      </c>
      <c r="H964" s="25">
        <f t="shared" si="169"/>
        <v>65.38</v>
      </c>
      <c r="I964" s="51"/>
      <c r="J964"/>
      <c r="K964"/>
      <c r="L964"/>
      <c r="M964"/>
    </row>
    <row r="965" spans="2:13" x14ac:dyDescent="0.25">
      <c r="B965" s="351" t="s">
        <v>3077</v>
      </c>
      <c r="C965" s="352" t="s">
        <v>2911</v>
      </c>
      <c r="D965" s="312" t="s">
        <v>355</v>
      </c>
      <c r="E965" s="180" t="s">
        <v>7</v>
      </c>
      <c r="F965" s="372">
        <v>53.65</v>
      </c>
      <c r="G965" s="153">
        <f t="shared" si="168"/>
        <v>10.73</v>
      </c>
      <c r="H965" s="25">
        <f t="shared" si="169"/>
        <v>64.38</v>
      </c>
      <c r="I965" s="51"/>
      <c r="J965"/>
      <c r="K965"/>
      <c r="L965"/>
      <c r="M965"/>
    </row>
    <row r="966" spans="2:13" x14ac:dyDescent="0.25">
      <c r="B966" s="351" t="s">
        <v>3078</v>
      </c>
      <c r="C966" s="352" t="s">
        <v>2910</v>
      </c>
      <c r="D966" s="312" t="s">
        <v>355</v>
      </c>
      <c r="E966" s="180" t="s">
        <v>7</v>
      </c>
      <c r="F966" s="372">
        <v>59.47</v>
      </c>
      <c r="G966" s="153">
        <f t="shared" si="168"/>
        <v>11.89</v>
      </c>
      <c r="H966" s="25">
        <f t="shared" si="169"/>
        <v>71.36</v>
      </c>
      <c r="I966" s="51"/>
      <c r="J966"/>
      <c r="K966"/>
      <c r="L966"/>
      <c r="M966"/>
    </row>
    <row r="967" spans="2:13" x14ac:dyDescent="0.25">
      <c r="B967" s="351" t="s">
        <v>3079</v>
      </c>
      <c r="C967" s="352" t="s">
        <v>2909</v>
      </c>
      <c r="D967" s="312" t="s">
        <v>355</v>
      </c>
      <c r="E967" s="180" t="s">
        <v>7</v>
      </c>
      <c r="F967" s="372">
        <v>55.16</v>
      </c>
      <c r="G967" s="153">
        <f t="shared" si="168"/>
        <v>11.03</v>
      </c>
      <c r="H967" s="25">
        <f t="shared" si="169"/>
        <v>66.19</v>
      </c>
      <c r="I967" s="51"/>
      <c r="J967"/>
      <c r="K967"/>
      <c r="L967"/>
      <c r="M967"/>
    </row>
    <row r="968" spans="2:13" x14ac:dyDescent="0.25">
      <c r="B968" s="351" t="s">
        <v>3080</v>
      </c>
      <c r="C968" s="352" t="s">
        <v>2908</v>
      </c>
      <c r="D968" s="312" t="s">
        <v>355</v>
      </c>
      <c r="E968" s="180" t="s">
        <v>7</v>
      </c>
      <c r="F968" s="372">
        <v>55.77</v>
      </c>
      <c r="G968" s="153">
        <f t="shared" si="168"/>
        <v>11.15</v>
      </c>
      <c r="H968" s="25">
        <f t="shared" si="169"/>
        <v>66.92</v>
      </c>
      <c r="I968" s="51"/>
      <c r="J968"/>
      <c r="K968"/>
      <c r="L968"/>
      <c r="M968"/>
    </row>
    <row r="969" spans="2:13" x14ac:dyDescent="0.25">
      <c r="B969" s="351" t="s">
        <v>3081</v>
      </c>
      <c r="C969" s="352" t="s">
        <v>2907</v>
      </c>
      <c r="D969" s="312" t="s">
        <v>355</v>
      </c>
      <c r="E969" s="180" t="s">
        <v>7</v>
      </c>
      <c r="F969" s="372">
        <v>55.68</v>
      </c>
      <c r="G969" s="153">
        <f t="shared" si="168"/>
        <v>11.14</v>
      </c>
      <c r="H969" s="25">
        <f t="shared" si="169"/>
        <v>66.819999999999993</v>
      </c>
      <c r="I969" s="51"/>
      <c r="J969"/>
      <c r="K969"/>
      <c r="L969"/>
      <c r="M969"/>
    </row>
    <row r="970" spans="2:13" x14ac:dyDescent="0.25">
      <c r="B970" s="351" t="s">
        <v>3082</v>
      </c>
      <c r="C970" s="313" t="s">
        <v>2844</v>
      </c>
      <c r="D970" s="312" t="s">
        <v>355</v>
      </c>
      <c r="E970" s="180" t="s">
        <v>7</v>
      </c>
      <c r="F970" s="372">
        <v>57.01</v>
      </c>
      <c r="G970" s="153">
        <f t="shared" si="168"/>
        <v>11.4</v>
      </c>
      <c r="H970" s="25">
        <f t="shared" si="169"/>
        <v>68.41</v>
      </c>
      <c r="I970" s="51"/>
      <c r="J970"/>
      <c r="K970"/>
      <c r="L970"/>
      <c r="M970"/>
    </row>
    <row r="971" spans="2:13" x14ac:dyDescent="0.25">
      <c r="B971" s="351" t="s">
        <v>3083</v>
      </c>
      <c r="C971" s="313" t="s">
        <v>2845</v>
      </c>
      <c r="D971" s="312" t="s">
        <v>355</v>
      </c>
      <c r="E971" s="180" t="s">
        <v>7</v>
      </c>
      <c r="F971" s="372">
        <v>54.48</v>
      </c>
      <c r="G971" s="153">
        <f t="shared" si="168"/>
        <v>10.9</v>
      </c>
      <c r="H971" s="25">
        <f t="shared" si="169"/>
        <v>65.38</v>
      </c>
      <c r="I971" s="51"/>
      <c r="J971"/>
      <c r="K971"/>
      <c r="L971"/>
      <c r="M971"/>
    </row>
    <row r="972" spans="2:13" x14ac:dyDescent="0.25">
      <c r="B972" s="351" t="s">
        <v>3084</v>
      </c>
      <c r="C972" s="313" t="s">
        <v>2846</v>
      </c>
      <c r="D972" s="312" t="s">
        <v>355</v>
      </c>
      <c r="E972" s="180" t="s">
        <v>7</v>
      </c>
      <c r="F972" s="372">
        <v>54.41</v>
      </c>
      <c r="G972" s="153">
        <f t="shared" si="168"/>
        <v>10.88</v>
      </c>
      <c r="H972" s="25">
        <f t="shared" si="169"/>
        <v>65.289999999999992</v>
      </c>
      <c r="I972" s="51"/>
      <c r="J972"/>
      <c r="K972"/>
      <c r="L972"/>
      <c r="M972"/>
    </row>
    <row r="973" spans="2:13" x14ac:dyDescent="0.25">
      <c r="B973" s="351" t="s">
        <v>3085</v>
      </c>
      <c r="C973" s="313" t="s">
        <v>2847</v>
      </c>
      <c r="D973" s="312" t="s">
        <v>355</v>
      </c>
      <c r="E973" s="180" t="s">
        <v>7</v>
      </c>
      <c r="F973" s="372">
        <v>57.27</v>
      </c>
      <c r="G973" s="153">
        <f t="shared" si="168"/>
        <v>11.45</v>
      </c>
      <c r="H973" s="25">
        <f t="shared" si="169"/>
        <v>68.72</v>
      </c>
      <c r="I973" s="51"/>
      <c r="J973"/>
      <c r="K973"/>
      <c r="L973"/>
      <c r="M973"/>
    </row>
    <row r="974" spans="2:13" x14ac:dyDescent="0.25">
      <c r="B974" s="351" t="s">
        <v>3086</v>
      </c>
      <c r="C974" s="313" t="s">
        <v>2848</v>
      </c>
      <c r="D974" s="312" t="s">
        <v>355</v>
      </c>
      <c r="E974" s="180" t="s">
        <v>7</v>
      </c>
      <c r="F974" s="372">
        <v>55.92</v>
      </c>
      <c r="G974" s="153">
        <f t="shared" si="168"/>
        <v>11.18</v>
      </c>
      <c r="H974" s="25">
        <f t="shared" si="169"/>
        <v>67.099999999999994</v>
      </c>
      <c r="I974" s="51"/>
      <c r="J974"/>
      <c r="K974"/>
      <c r="L974"/>
      <c r="M974"/>
    </row>
    <row r="975" spans="2:13" x14ac:dyDescent="0.25">
      <c r="B975" s="351" t="s">
        <v>3087</v>
      </c>
      <c r="C975" s="313" t="s">
        <v>2849</v>
      </c>
      <c r="D975" s="312" t="s">
        <v>355</v>
      </c>
      <c r="E975" s="180" t="s">
        <v>7</v>
      </c>
      <c r="F975" s="372">
        <v>55.17</v>
      </c>
      <c r="G975" s="153">
        <f t="shared" si="168"/>
        <v>11.03</v>
      </c>
      <c r="H975" s="25">
        <f t="shared" si="169"/>
        <v>66.2</v>
      </c>
      <c r="I975" s="51"/>
      <c r="J975"/>
      <c r="K975"/>
      <c r="L975"/>
      <c r="M975"/>
    </row>
    <row r="976" spans="2:13" x14ac:dyDescent="0.25">
      <c r="B976" s="351" t="s">
        <v>3088</v>
      </c>
      <c r="C976" s="313" t="s">
        <v>2850</v>
      </c>
      <c r="D976" s="312" t="s">
        <v>355</v>
      </c>
      <c r="E976" s="180" t="s">
        <v>7</v>
      </c>
      <c r="F976" s="372">
        <v>55.08</v>
      </c>
      <c r="G976" s="153">
        <f t="shared" si="168"/>
        <v>11.02</v>
      </c>
      <c r="H976" s="25">
        <f t="shared" si="169"/>
        <v>66.099999999999994</v>
      </c>
      <c r="I976" s="51"/>
      <c r="J976"/>
      <c r="K976"/>
      <c r="L976"/>
      <c r="M976"/>
    </row>
    <row r="977" spans="2:13" x14ac:dyDescent="0.25">
      <c r="B977" s="351" t="s">
        <v>3089</v>
      </c>
      <c r="C977" s="313" t="s">
        <v>2851</v>
      </c>
      <c r="D977" s="312" t="s">
        <v>355</v>
      </c>
      <c r="E977" s="180" t="s">
        <v>7</v>
      </c>
      <c r="F977" s="372">
        <v>56.71</v>
      </c>
      <c r="G977" s="153">
        <f t="shared" si="168"/>
        <v>11.34</v>
      </c>
      <c r="H977" s="25">
        <f t="shared" si="169"/>
        <v>68.05</v>
      </c>
      <c r="I977" s="51"/>
      <c r="J977"/>
      <c r="K977"/>
      <c r="L977"/>
      <c r="M977"/>
    </row>
    <row r="978" spans="2:13" x14ac:dyDescent="0.25">
      <c r="B978" s="351" t="s">
        <v>3090</v>
      </c>
      <c r="C978" s="313" t="s">
        <v>2852</v>
      </c>
      <c r="D978" s="312" t="s">
        <v>355</v>
      </c>
      <c r="E978" s="180" t="s">
        <v>7</v>
      </c>
      <c r="F978" s="372">
        <v>55.69</v>
      </c>
      <c r="G978" s="153">
        <f t="shared" si="168"/>
        <v>11.14</v>
      </c>
      <c r="H978" s="25">
        <f t="shared" si="169"/>
        <v>66.83</v>
      </c>
      <c r="I978" s="51"/>
      <c r="J978"/>
      <c r="K978"/>
      <c r="L978"/>
      <c r="M978"/>
    </row>
    <row r="979" spans="2:13" x14ac:dyDescent="0.25">
      <c r="B979" s="351" t="s">
        <v>3091</v>
      </c>
      <c r="C979" s="313" t="s">
        <v>2853</v>
      </c>
      <c r="D979" s="312" t="s">
        <v>355</v>
      </c>
      <c r="E979" s="180" t="s">
        <v>7</v>
      </c>
      <c r="F979" s="372">
        <v>65.27</v>
      </c>
      <c r="G979" s="153">
        <f t="shared" si="168"/>
        <v>13.05</v>
      </c>
      <c r="H979" s="25">
        <f t="shared" si="169"/>
        <v>78.319999999999993</v>
      </c>
      <c r="I979" s="51"/>
      <c r="J979"/>
      <c r="K979"/>
      <c r="L979"/>
      <c r="M979"/>
    </row>
    <row r="980" spans="2:13" x14ac:dyDescent="0.25">
      <c r="B980" s="351" t="s">
        <v>3092</v>
      </c>
      <c r="C980" s="313" t="s">
        <v>2854</v>
      </c>
      <c r="D980" s="312" t="s">
        <v>355</v>
      </c>
      <c r="E980" s="180" t="s">
        <v>7</v>
      </c>
      <c r="F980" s="372">
        <v>64.930000000000007</v>
      </c>
      <c r="G980" s="153">
        <f t="shared" si="168"/>
        <v>12.99</v>
      </c>
      <c r="H980" s="25">
        <f t="shared" si="169"/>
        <v>77.92</v>
      </c>
      <c r="I980" s="51"/>
      <c r="J980"/>
      <c r="K980"/>
      <c r="L980"/>
      <c r="M980"/>
    </row>
    <row r="981" spans="2:13" x14ac:dyDescent="0.25">
      <c r="B981" s="351" t="s">
        <v>3093</v>
      </c>
      <c r="C981" s="313" t="s">
        <v>2855</v>
      </c>
      <c r="D981" s="312" t="s">
        <v>355</v>
      </c>
      <c r="E981" s="180" t="s">
        <v>7</v>
      </c>
      <c r="F981" s="372">
        <v>55.08</v>
      </c>
      <c r="G981" s="153">
        <f t="shared" si="168"/>
        <v>11.02</v>
      </c>
      <c r="H981" s="25">
        <f t="shared" si="169"/>
        <v>66.099999999999994</v>
      </c>
      <c r="I981" s="51"/>
      <c r="J981"/>
      <c r="K981"/>
      <c r="L981"/>
      <c r="M981"/>
    </row>
    <row r="982" spans="2:13" x14ac:dyDescent="0.25">
      <c r="B982" s="351" t="s">
        <v>3094</v>
      </c>
      <c r="C982" s="313" t="s">
        <v>2856</v>
      </c>
      <c r="D982" s="312" t="s">
        <v>355</v>
      </c>
      <c r="E982" s="180" t="s">
        <v>7</v>
      </c>
      <c r="F982" s="372">
        <v>58.26</v>
      </c>
      <c r="G982" s="153">
        <f t="shared" si="168"/>
        <v>11.65</v>
      </c>
      <c r="H982" s="25">
        <f t="shared" si="169"/>
        <v>69.91</v>
      </c>
      <c r="I982" s="51"/>
      <c r="J982"/>
      <c r="K982"/>
      <c r="L982"/>
      <c r="M982"/>
    </row>
    <row r="983" spans="2:13" x14ac:dyDescent="0.25">
      <c r="B983" s="351" t="s">
        <v>3095</v>
      </c>
      <c r="C983" s="313" t="s">
        <v>2857</v>
      </c>
      <c r="D983" s="312" t="s">
        <v>355</v>
      </c>
      <c r="E983" s="180" t="s">
        <v>7</v>
      </c>
      <c r="F983" s="372">
        <v>56.39</v>
      </c>
      <c r="G983" s="153">
        <f t="shared" si="168"/>
        <v>11.28</v>
      </c>
      <c r="H983" s="25">
        <f t="shared" si="169"/>
        <v>67.67</v>
      </c>
      <c r="I983" s="51"/>
      <c r="J983"/>
      <c r="K983"/>
      <c r="L983"/>
      <c r="M983"/>
    </row>
    <row r="984" spans="2:13" x14ac:dyDescent="0.25">
      <c r="B984" s="351" t="s">
        <v>3096</v>
      </c>
      <c r="C984" s="313" t="s">
        <v>2858</v>
      </c>
      <c r="D984" s="312" t="s">
        <v>355</v>
      </c>
      <c r="E984" s="180" t="s">
        <v>7</v>
      </c>
      <c r="F984" s="372">
        <v>57.59</v>
      </c>
      <c r="G984" s="153">
        <f t="shared" si="168"/>
        <v>11.52</v>
      </c>
      <c r="H984" s="25">
        <f t="shared" si="169"/>
        <v>69.11</v>
      </c>
      <c r="I984" s="51"/>
      <c r="J984"/>
      <c r="K984"/>
      <c r="L984"/>
      <c r="M984"/>
    </row>
    <row r="985" spans="2:13" x14ac:dyDescent="0.25">
      <c r="B985" s="351" t="s">
        <v>3097</v>
      </c>
      <c r="C985" s="313" t="s">
        <v>2859</v>
      </c>
      <c r="D985" s="312" t="s">
        <v>355</v>
      </c>
      <c r="E985" s="180" t="s">
        <v>7</v>
      </c>
      <c r="F985" s="372">
        <v>54.58</v>
      </c>
      <c r="G985" s="153">
        <f t="shared" si="168"/>
        <v>10.92</v>
      </c>
      <c r="H985" s="25">
        <f t="shared" si="169"/>
        <v>65.5</v>
      </c>
      <c r="I985" s="51"/>
      <c r="J985"/>
      <c r="K985"/>
      <c r="L985"/>
      <c r="M985"/>
    </row>
    <row r="986" spans="2:13" x14ac:dyDescent="0.25">
      <c r="B986" s="351" t="s">
        <v>3098</v>
      </c>
      <c r="C986" s="313" t="s">
        <v>2860</v>
      </c>
      <c r="D986" s="312" t="s">
        <v>355</v>
      </c>
      <c r="E986" s="180" t="s">
        <v>7</v>
      </c>
      <c r="F986" s="372">
        <v>58.8</v>
      </c>
      <c r="G986" s="153">
        <f t="shared" si="168"/>
        <v>11.76</v>
      </c>
      <c r="H986" s="25">
        <f t="shared" si="169"/>
        <v>70.56</v>
      </c>
      <c r="I986" s="51"/>
      <c r="J986"/>
      <c r="K986"/>
      <c r="L986"/>
      <c r="M986"/>
    </row>
    <row r="987" spans="2:13" x14ac:dyDescent="0.25">
      <c r="B987" s="351" t="s">
        <v>3099</v>
      </c>
      <c r="C987" s="313" t="s">
        <v>2861</v>
      </c>
      <c r="D987" s="312" t="s">
        <v>355</v>
      </c>
      <c r="E987" s="180" t="s">
        <v>7</v>
      </c>
      <c r="F987" s="372">
        <v>55.03</v>
      </c>
      <c r="G987" s="153">
        <f t="shared" si="168"/>
        <v>11.01</v>
      </c>
      <c r="H987" s="25">
        <f t="shared" si="169"/>
        <v>66.040000000000006</v>
      </c>
      <c r="I987" s="51"/>
      <c r="J987"/>
      <c r="K987"/>
      <c r="L987"/>
      <c r="M987"/>
    </row>
    <row r="988" spans="2:13" x14ac:dyDescent="0.25">
      <c r="B988" s="351" t="s">
        <v>3100</v>
      </c>
      <c r="C988" s="313" t="s">
        <v>2862</v>
      </c>
      <c r="D988" s="312" t="s">
        <v>355</v>
      </c>
      <c r="E988" s="180" t="s">
        <v>7</v>
      </c>
      <c r="F988" s="372">
        <v>57.57</v>
      </c>
      <c r="G988" s="153">
        <f t="shared" si="168"/>
        <v>11.51</v>
      </c>
      <c r="H988" s="25">
        <f t="shared" si="169"/>
        <v>69.08</v>
      </c>
      <c r="I988" s="51"/>
      <c r="J988"/>
      <c r="K988"/>
      <c r="L988"/>
      <c r="M988"/>
    </row>
    <row r="989" spans="2:13" x14ac:dyDescent="0.25">
      <c r="B989" s="351" t="s">
        <v>3101</v>
      </c>
      <c r="C989" s="313" t="s">
        <v>2863</v>
      </c>
      <c r="D989" s="312" t="s">
        <v>355</v>
      </c>
      <c r="E989" s="180" t="s">
        <v>7</v>
      </c>
      <c r="F989" s="372">
        <v>55.17</v>
      </c>
      <c r="G989" s="153">
        <f t="shared" si="168"/>
        <v>11.03</v>
      </c>
      <c r="H989" s="25">
        <f t="shared" si="169"/>
        <v>66.2</v>
      </c>
      <c r="I989" s="51"/>
      <c r="J989"/>
      <c r="K989"/>
      <c r="L989"/>
      <c r="M989"/>
    </row>
    <row r="990" spans="2:13" x14ac:dyDescent="0.25">
      <c r="B990" s="351" t="s">
        <v>3102</v>
      </c>
      <c r="C990" s="313" t="s">
        <v>2864</v>
      </c>
      <c r="D990" s="312" t="s">
        <v>355</v>
      </c>
      <c r="E990" s="180" t="s">
        <v>7</v>
      </c>
      <c r="F990" s="372">
        <v>59.06</v>
      </c>
      <c r="G990" s="153">
        <f t="shared" si="168"/>
        <v>11.81</v>
      </c>
      <c r="H990" s="25">
        <f t="shared" si="169"/>
        <v>70.87</v>
      </c>
      <c r="I990" s="51"/>
      <c r="J990"/>
      <c r="K990"/>
      <c r="L990"/>
      <c r="M990"/>
    </row>
    <row r="991" spans="2:13" x14ac:dyDescent="0.25">
      <c r="B991" s="351" t="s">
        <v>3103</v>
      </c>
      <c r="C991" s="313" t="s">
        <v>2865</v>
      </c>
      <c r="D991" s="312" t="s">
        <v>355</v>
      </c>
      <c r="E991" s="180" t="s">
        <v>7</v>
      </c>
      <c r="F991" s="372">
        <v>63.78</v>
      </c>
      <c r="G991" s="153">
        <f t="shared" si="168"/>
        <v>12.76</v>
      </c>
      <c r="H991" s="25">
        <f t="shared" si="169"/>
        <v>76.540000000000006</v>
      </c>
      <c r="I991" s="51"/>
      <c r="J991"/>
      <c r="K991"/>
      <c r="L991"/>
      <c r="M991"/>
    </row>
    <row r="992" spans="2:13" x14ac:dyDescent="0.25">
      <c r="B992" s="351" t="s">
        <v>3104</v>
      </c>
      <c r="C992" s="313" t="s">
        <v>2866</v>
      </c>
      <c r="D992" s="312" t="s">
        <v>355</v>
      </c>
      <c r="E992" s="180" t="s">
        <v>7</v>
      </c>
      <c r="F992" s="372">
        <v>55.08</v>
      </c>
      <c r="G992" s="153">
        <f t="shared" si="168"/>
        <v>11.02</v>
      </c>
      <c r="H992" s="25">
        <f t="shared" si="169"/>
        <v>66.099999999999994</v>
      </c>
      <c r="I992" s="51"/>
      <c r="J992"/>
      <c r="K992"/>
      <c r="L992"/>
      <c r="M992"/>
    </row>
    <row r="993" spans="2:13" x14ac:dyDescent="0.25">
      <c r="B993" s="351" t="s">
        <v>3105</v>
      </c>
      <c r="C993" s="313" t="s">
        <v>2867</v>
      </c>
      <c r="D993" s="312" t="s">
        <v>355</v>
      </c>
      <c r="E993" s="180" t="s">
        <v>7</v>
      </c>
      <c r="F993" s="372">
        <v>56.39</v>
      </c>
      <c r="G993" s="153">
        <f t="shared" si="168"/>
        <v>11.28</v>
      </c>
      <c r="H993" s="25">
        <f t="shared" si="169"/>
        <v>67.67</v>
      </c>
      <c r="I993" s="51"/>
      <c r="J993"/>
      <c r="K993"/>
      <c r="L993"/>
      <c r="M993"/>
    </row>
    <row r="994" spans="2:13" x14ac:dyDescent="0.25">
      <c r="B994" s="351" t="s">
        <v>3106</v>
      </c>
      <c r="C994" s="313" t="s">
        <v>2868</v>
      </c>
      <c r="D994" s="312" t="s">
        <v>355</v>
      </c>
      <c r="E994" s="180" t="s">
        <v>7</v>
      </c>
      <c r="F994" s="372">
        <v>56.71</v>
      </c>
      <c r="G994" s="153">
        <f t="shared" si="168"/>
        <v>11.34</v>
      </c>
      <c r="H994" s="25">
        <f t="shared" si="169"/>
        <v>68.05</v>
      </c>
      <c r="I994" s="51"/>
      <c r="J994"/>
      <c r="K994"/>
      <c r="L994"/>
      <c r="M994"/>
    </row>
    <row r="995" spans="2:13" x14ac:dyDescent="0.25">
      <c r="B995" s="351" t="s">
        <v>3107</v>
      </c>
      <c r="C995" s="313" t="s">
        <v>2869</v>
      </c>
      <c r="D995" s="312" t="s">
        <v>355</v>
      </c>
      <c r="E995" s="180" t="s">
        <v>7</v>
      </c>
      <c r="F995" s="372">
        <v>56.84</v>
      </c>
      <c r="G995" s="153">
        <f t="shared" si="168"/>
        <v>11.37</v>
      </c>
      <c r="H995" s="25">
        <f t="shared" si="169"/>
        <v>68.210000000000008</v>
      </c>
      <c r="I995" s="51"/>
      <c r="J995"/>
      <c r="K995"/>
      <c r="L995"/>
      <c r="M995"/>
    </row>
    <row r="996" spans="2:13" x14ac:dyDescent="0.25">
      <c r="B996" s="351" t="s">
        <v>3108</v>
      </c>
      <c r="C996" s="313" t="s">
        <v>2870</v>
      </c>
      <c r="D996" s="312" t="s">
        <v>355</v>
      </c>
      <c r="E996" s="180" t="s">
        <v>7</v>
      </c>
      <c r="F996" s="372">
        <v>55.93</v>
      </c>
      <c r="G996" s="153">
        <f t="shared" si="168"/>
        <v>11.19</v>
      </c>
      <c r="H996" s="25">
        <f t="shared" si="169"/>
        <v>67.12</v>
      </c>
      <c r="I996" s="51"/>
      <c r="J996"/>
      <c r="K996"/>
      <c r="L996"/>
      <c r="M996"/>
    </row>
    <row r="997" spans="2:13" x14ac:dyDescent="0.25">
      <c r="B997" s="351" t="s">
        <v>3109</v>
      </c>
      <c r="C997" s="313" t="s">
        <v>2871</v>
      </c>
      <c r="D997" s="312" t="s">
        <v>355</v>
      </c>
      <c r="E997" s="180" t="s">
        <v>7</v>
      </c>
      <c r="F997" s="372">
        <v>55.17</v>
      </c>
      <c r="G997" s="153">
        <f t="shared" si="168"/>
        <v>11.03</v>
      </c>
      <c r="H997" s="25">
        <f t="shared" si="169"/>
        <v>66.2</v>
      </c>
      <c r="I997" s="51"/>
      <c r="J997"/>
      <c r="K997"/>
      <c r="L997"/>
      <c r="M997"/>
    </row>
    <row r="998" spans="2:13" x14ac:dyDescent="0.25">
      <c r="B998" s="351" t="s">
        <v>3110</v>
      </c>
      <c r="C998" s="313" t="s">
        <v>2872</v>
      </c>
      <c r="D998" s="312" t="s">
        <v>355</v>
      </c>
      <c r="E998" s="180" t="s">
        <v>7</v>
      </c>
      <c r="F998" s="372">
        <v>63.43</v>
      </c>
      <c r="G998" s="153">
        <f t="shared" si="168"/>
        <v>12.69</v>
      </c>
      <c r="H998" s="25">
        <f t="shared" si="169"/>
        <v>76.12</v>
      </c>
      <c r="I998" s="51"/>
      <c r="J998"/>
      <c r="K998"/>
      <c r="L998"/>
      <c r="M998"/>
    </row>
    <row r="999" spans="2:13" x14ac:dyDescent="0.25">
      <c r="B999" s="351" t="s">
        <v>3111</v>
      </c>
      <c r="C999" s="313" t="s">
        <v>2873</v>
      </c>
      <c r="D999" s="312" t="s">
        <v>355</v>
      </c>
      <c r="E999" s="180" t="s">
        <v>7</v>
      </c>
      <c r="F999" s="372">
        <v>58.06</v>
      </c>
      <c r="G999" s="153">
        <f t="shared" si="168"/>
        <v>11.61</v>
      </c>
      <c r="H999" s="25">
        <f t="shared" si="169"/>
        <v>69.67</v>
      </c>
      <c r="I999" s="51"/>
      <c r="J999"/>
      <c r="K999"/>
      <c r="L999"/>
      <c r="M999"/>
    </row>
    <row r="1000" spans="2:13" x14ac:dyDescent="0.25">
      <c r="B1000" s="351" t="s">
        <v>3112</v>
      </c>
      <c r="C1000" s="313" t="s">
        <v>2874</v>
      </c>
      <c r="D1000" s="312" t="s">
        <v>355</v>
      </c>
      <c r="E1000" s="180" t="s">
        <v>7</v>
      </c>
      <c r="F1000" s="372">
        <v>61.56</v>
      </c>
      <c r="G1000" s="153">
        <f t="shared" si="168"/>
        <v>12.31</v>
      </c>
      <c r="H1000" s="25">
        <f t="shared" si="169"/>
        <v>73.87</v>
      </c>
      <c r="I1000" s="51"/>
      <c r="J1000"/>
      <c r="K1000"/>
      <c r="L1000"/>
      <c r="M1000"/>
    </row>
    <row r="1001" spans="2:13" x14ac:dyDescent="0.25">
      <c r="B1001" s="351" t="s">
        <v>3113</v>
      </c>
      <c r="C1001" s="313" t="s">
        <v>2875</v>
      </c>
      <c r="D1001" s="312" t="s">
        <v>355</v>
      </c>
      <c r="E1001" s="180" t="s">
        <v>7</v>
      </c>
      <c r="F1001" s="372">
        <v>55.62</v>
      </c>
      <c r="G1001" s="153">
        <f t="shared" si="168"/>
        <v>11.12</v>
      </c>
      <c r="H1001" s="25">
        <f t="shared" si="169"/>
        <v>66.739999999999995</v>
      </c>
      <c r="I1001" s="51"/>
      <c r="J1001"/>
      <c r="K1001"/>
      <c r="L1001"/>
      <c r="M1001"/>
    </row>
    <row r="1002" spans="2:13" x14ac:dyDescent="0.25">
      <c r="B1002" s="351" t="s">
        <v>3114</v>
      </c>
      <c r="C1002" s="313" t="s">
        <v>2876</v>
      </c>
      <c r="D1002" s="312" t="s">
        <v>355</v>
      </c>
      <c r="E1002" s="180" t="s">
        <v>7</v>
      </c>
      <c r="F1002" s="372">
        <v>54.09</v>
      </c>
      <c r="G1002" s="153">
        <f t="shared" si="168"/>
        <v>10.82</v>
      </c>
      <c r="H1002" s="25">
        <f t="shared" si="169"/>
        <v>64.91</v>
      </c>
      <c r="I1002" s="51"/>
      <c r="J1002"/>
      <c r="K1002"/>
      <c r="L1002"/>
      <c r="M1002"/>
    </row>
    <row r="1003" spans="2:13" x14ac:dyDescent="0.25">
      <c r="B1003" s="351" t="s">
        <v>3115</v>
      </c>
      <c r="C1003" s="313" t="s">
        <v>2877</v>
      </c>
      <c r="D1003" s="312" t="s">
        <v>355</v>
      </c>
      <c r="E1003" s="180" t="s">
        <v>7</v>
      </c>
      <c r="F1003" s="372">
        <v>68.63</v>
      </c>
      <c r="G1003" s="153">
        <f t="shared" si="168"/>
        <v>13.73</v>
      </c>
      <c r="H1003" s="25">
        <f t="shared" si="169"/>
        <v>82.36</v>
      </c>
      <c r="I1003" s="51"/>
      <c r="J1003"/>
      <c r="K1003"/>
      <c r="L1003"/>
      <c r="M1003"/>
    </row>
    <row r="1004" spans="2:13" x14ac:dyDescent="0.25">
      <c r="B1004" s="351" t="s">
        <v>3116</v>
      </c>
      <c r="C1004" s="313" t="s">
        <v>2878</v>
      </c>
      <c r="D1004" s="312" t="s">
        <v>355</v>
      </c>
      <c r="E1004" s="180" t="s">
        <v>7</v>
      </c>
      <c r="F1004" s="372">
        <v>56.98</v>
      </c>
      <c r="G1004" s="153">
        <f t="shared" si="168"/>
        <v>11.4</v>
      </c>
      <c r="H1004" s="25">
        <f t="shared" si="169"/>
        <v>68.38</v>
      </c>
      <c r="I1004" s="51"/>
      <c r="J1004"/>
      <c r="K1004"/>
      <c r="L1004"/>
      <c r="M1004"/>
    </row>
    <row r="1005" spans="2:13" x14ac:dyDescent="0.25">
      <c r="B1005" s="351" t="s">
        <v>3117</v>
      </c>
      <c r="C1005" s="313" t="s">
        <v>2879</v>
      </c>
      <c r="D1005" s="312" t="s">
        <v>355</v>
      </c>
      <c r="E1005" s="180" t="s">
        <v>7</v>
      </c>
      <c r="F1005" s="372">
        <v>55.68</v>
      </c>
      <c r="G1005" s="153">
        <f t="shared" si="168"/>
        <v>11.14</v>
      </c>
      <c r="H1005" s="25">
        <f t="shared" si="169"/>
        <v>66.819999999999993</v>
      </c>
      <c r="I1005" s="51"/>
      <c r="J1005"/>
      <c r="K1005"/>
      <c r="L1005"/>
      <c r="M1005"/>
    </row>
    <row r="1006" spans="2:13" x14ac:dyDescent="0.25">
      <c r="B1006" s="351" t="s">
        <v>3118</v>
      </c>
      <c r="C1006" s="313" t="s">
        <v>2880</v>
      </c>
      <c r="D1006" s="312" t="s">
        <v>355</v>
      </c>
      <c r="E1006" s="180" t="s">
        <v>7</v>
      </c>
      <c r="F1006" s="372">
        <v>55.55</v>
      </c>
      <c r="G1006" s="153">
        <f t="shared" si="168"/>
        <v>11.11</v>
      </c>
      <c r="H1006" s="25">
        <f t="shared" si="169"/>
        <v>66.66</v>
      </c>
      <c r="I1006" s="51"/>
      <c r="J1006"/>
      <c r="K1006"/>
      <c r="L1006"/>
      <c r="M1006"/>
    </row>
    <row r="1007" spans="2:13" x14ac:dyDescent="0.25">
      <c r="B1007" s="351" t="s">
        <v>3119</v>
      </c>
      <c r="C1007" s="313" t="s">
        <v>2881</v>
      </c>
      <c r="D1007" s="312" t="s">
        <v>355</v>
      </c>
      <c r="E1007" s="180" t="s">
        <v>7</v>
      </c>
      <c r="F1007" s="372">
        <v>53.91</v>
      </c>
      <c r="G1007" s="153">
        <f t="shared" si="168"/>
        <v>10.78</v>
      </c>
      <c r="H1007" s="25">
        <f t="shared" si="169"/>
        <v>64.69</v>
      </c>
      <c r="I1007" s="51"/>
      <c r="J1007"/>
      <c r="K1007"/>
      <c r="L1007"/>
      <c r="M1007"/>
    </row>
    <row r="1008" spans="2:13" x14ac:dyDescent="0.25">
      <c r="B1008" s="351" t="s">
        <v>3120</v>
      </c>
      <c r="C1008" s="313" t="s">
        <v>2882</v>
      </c>
      <c r="D1008" s="312" t="s">
        <v>355</v>
      </c>
      <c r="E1008" s="180" t="s">
        <v>7</v>
      </c>
      <c r="F1008" s="372">
        <v>57.39</v>
      </c>
      <c r="G1008" s="153">
        <f t="shared" si="168"/>
        <v>11.48</v>
      </c>
      <c r="H1008" s="25">
        <f t="shared" si="169"/>
        <v>68.87</v>
      </c>
      <c r="I1008" s="51"/>
      <c r="J1008"/>
      <c r="K1008"/>
      <c r="L1008"/>
      <c r="M1008"/>
    </row>
    <row r="1009" spans="2:13" x14ac:dyDescent="0.25">
      <c r="B1009" s="351" t="s">
        <v>3121</v>
      </c>
      <c r="C1009" s="313" t="s">
        <v>2883</v>
      </c>
      <c r="D1009" s="312" t="s">
        <v>355</v>
      </c>
      <c r="E1009" s="180" t="s">
        <v>7</v>
      </c>
      <c r="F1009" s="372">
        <v>53.03</v>
      </c>
      <c r="G1009" s="153">
        <f t="shared" si="168"/>
        <v>10.61</v>
      </c>
      <c r="H1009" s="25">
        <f t="shared" si="169"/>
        <v>63.64</v>
      </c>
      <c r="I1009" s="51"/>
      <c r="J1009"/>
      <c r="K1009"/>
      <c r="L1009"/>
      <c r="M1009"/>
    </row>
    <row r="1010" spans="2:13" x14ac:dyDescent="0.25">
      <c r="B1010" s="351" t="s">
        <v>3122</v>
      </c>
      <c r="C1010" s="313" t="s">
        <v>2884</v>
      </c>
      <c r="D1010" s="312" t="s">
        <v>355</v>
      </c>
      <c r="E1010" s="180" t="s">
        <v>7</v>
      </c>
      <c r="F1010" s="372">
        <v>53.03</v>
      </c>
      <c r="G1010" s="153">
        <f t="shared" si="168"/>
        <v>10.61</v>
      </c>
      <c r="H1010" s="25">
        <f t="shared" si="169"/>
        <v>63.64</v>
      </c>
      <c r="I1010" s="51"/>
      <c r="J1010"/>
      <c r="K1010"/>
      <c r="L1010"/>
      <c r="M1010"/>
    </row>
    <row r="1011" spans="2:13" x14ac:dyDescent="0.25">
      <c r="B1011" s="351" t="s">
        <v>3123</v>
      </c>
      <c r="C1011" s="313" t="s">
        <v>2885</v>
      </c>
      <c r="D1011" s="312" t="s">
        <v>355</v>
      </c>
      <c r="E1011" s="180" t="s">
        <v>7</v>
      </c>
      <c r="F1011" s="372">
        <v>54.2</v>
      </c>
      <c r="G1011" s="153">
        <f t="shared" si="168"/>
        <v>10.84</v>
      </c>
      <c r="H1011" s="25">
        <f t="shared" si="169"/>
        <v>65.040000000000006</v>
      </c>
      <c r="I1011" s="51"/>
      <c r="J1011"/>
      <c r="K1011"/>
      <c r="L1011"/>
      <c r="M1011"/>
    </row>
    <row r="1012" spans="2:13" x14ac:dyDescent="0.25">
      <c r="B1012" s="351" t="s">
        <v>3124</v>
      </c>
      <c r="C1012" s="313" t="s">
        <v>2886</v>
      </c>
      <c r="D1012" s="312" t="s">
        <v>355</v>
      </c>
      <c r="E1012" s="180" t="s">
        <v>7</v>
      </c>
      <c r="F1012" s="372">
        <v>55.38</v>
      </c>
      <c r="G1012" s="153">
        <f t="shared" si="168"/>
        <v>11.08</v>
      </c>
      <c r="H1012" s="25">
        <f t="shared" si="169"/>
        <v>66.460000000000008</v>
      </c>
      <c r="I1012" s="51"/>
      <c r="J1012"/>
      <c r="K1012"/>
      <c r="L1012"/>
      <c r="M1012"/>
    </row>
    <row r="1013" spans="2:13" x14ac:dyDescent="0.25">
      <c r="B1013" s="351" t="s">
        <v>3125</v>
      </c>
      <c r="C1013" s="313" t="s">
        <v>2887</v>
      </c>
      <c r="D1013" s="312" t="s">
        <v>355</v>
      </c>
      <c r="E1013" s="180" t="s">
        <v>7</v>
      </c>
      <c r="F1013" s="372">
        <v>57.84</v>
      </c>
      <c r="G1013" s="153">
        <f t="shared" si="168"/>
        <v>11.57</v>
      </c>
      <c r="H1013" s="25">
        <f t="shared" si="169"/>
        <v>69.41</v>
      </c>
      <c r="I1013" s="51"/>
      <c r="J1013"/>
      <c r="K1013"/>
      <c r="L1013"/>
      <c r="M1013"/>
    </row>
    <row r="1014" spans="2:13" x14ac:dyDescent="0.25">
      <c r="B1014" s="351" t="s">
        <v>3126</v>
      </c>
      <c r="C1014" s="313" t="s">
        <v>2888</v>
      </c>
      <c r="D1014" s="312" t="s">
        <v>355</v>
      </c>
      <c r="E1014" s="180" t="s">
        <v>7</v>
      </c>
      <c r="F1014" s="372">
        <v>55.1</v>
      </c>
      <c r="G1014" s="153">
        <f t="shared" si="168"/>
        <v>11.02</v>
      </c>
      <c r="H1014" s="25">
        <f t="shared" si="169"/>
        <v>66.12</v>
      </c>
      <c r="I1014" s="51"/>
      <c r="J1014"/>
      <c r="K1014"/>
      <c r="L1014"/>
      <c r="M1014"/>
    </row>
    <row r="1015" spans="2:13" x14ac:dyDescent="0.25">
      <c r="B1015" s="351" t="s">
        <v>3127</v>
      </c>
      <c r="C1015" s="313" t="s">
        <v>2889</v>
      </c>
      <c r="D1015" s="312" t="s">
        <v>355</v>
      </c>
      <c r="E1015" s="180" t="s">
        <v>7</v>
      </c>
      <c r="F1015" s="372">
        <v>54.37</v>
      </c>
      <c r="G1015" s="153">
        <f t="shared" si="168"/>
        <v>10.87</v>
      </c>
      <c r="H1015" s="25">
        <f t="shared" si="169"/>
        <v>65.239999999999995</v>
      </c>
      <c r="I1015" s="51"/>
      <c r="J1015"/>
      <c r="K1015"/>
      <c r="L1015"/>
      <c r="M1015"/>
    </row>
    <row r="1016" spans="2:13" x14ac:dyDescent="0.25">
      <c r="B1016" s="351" t="s">
        <v>3128</v>
      </c>
      <c r="C1016" s="313" t="s">
        <v>2890</v>
      </c>
      <c r="D1016" s="312" t="s">
        <v>355</v>
      </c>
      <c r="E1016" s="180" t="s">
        <v>7</v>
      </c>
      <c r="F1016" s="372">
        <v>55.01</v>
      </c>
      <c r="G1016" s="153">
        <f t="shared" si="168"/>
        <v>11</v>
      </c>
      <c r="H1016" s="25">
        <f t="shared" si="169"/>
        <v>66.009999999999991</v>
      </c>
      <c r="I1016" s="51"/>
      <c r="J1016"/>
      <c r="K1016"/>
      <c r="L1016"/>
      <c r="M1016"/>
    </row>
    <row r="1017" spans="2:13" x14ac:dyDescent="0.25">
      <c r="B1017" s="351" t="s">
        <v>3129</v>
      </c>
      <c r="C1017" s="313" t="s">
        <v>2891</v>
      </c>
      <c r="D1017" s="312" t="s">
        <v>355</v>
      </c>
      <c r="E1017" s="180" t="s">
        <v>7</v>
      </c>
      <c r="F1017" s="372">
        <v>61.59</v>
      </c>
      <c r="G1017" s="153">
        <f t="shared" si="168"/>
        <v>12.32</v>
      </c>
      <c r="H1017" s="25">
        <f t="shared" si="169"/>
        <v>73.91</v>
      </c>
      <c r="I1017" s="51"/>
      <c r="J1017"/>
      <c r="K1017"/>
      <c r="L1017"/>
      <c r="M1017"/>
    </row>
    <row r="1018" spans="2:13" x14ac:dyDescent="0.25">
      <c r="B1018" s="351" t="s">
        <v>3130</v>
      </c>
      <c r="C1018" s="313" t="s">
        <v>2892</v>
      </c>
      <c r="D1018" s="312" t="s">
        <v>355</v>
      </c>
      <c r="E1018" s="180" t="s">
        <v>7</v>
      </c>
      <c r="F1018" s="372">
        <v>54.44</v>
      </c>
      <c r="G1018" s="153">
        <f t="shared" si="168"/>
        <v>10.89</v>
      </c>
      <c r="H1018" s="25">
        <f t="shared" si="169"/>
        <v>65.33</v>
      </c>
      <c r="I1018" s="51"/>
      <c r="J1018"/>
      <c r="K1018"/>
      <c r="L1018"/>
      <c r="M1018"/>
    </row>
    <row r="1019" spans="2:13" x14ac:dyDescent="0.25">
      <c r="B1019" s="351" t="s">
        <v>3131</v>
      </c>
      <c r="C1019" s="313" t="s">
        <v>2893</v>
      </c>
      <c r="D1019" s="312" t="s">
        <v>355</v>
      </c>
      <c r="E1019" s="180" t="s">
        <v>7</v>
      </c>
      <c r="F1019" s="372">
        <v>58.61</v>
      </c>
      <c r="G1019" s="153">
        <f t="shared" ref="G1019:G1188" si="170">ROUND(F1019*0.2,2)</f>
        <v>11.72</v>
      </c>
      <c r="H1019" s="25">
        <f t="shared" ref="H1019:H1188" si="171">F1019+G1019</f>
        <v>70.33</v>
      </c>
      <c r="I1019" s="51"/>
      <c r="J1019"/>
      <c r="K1019"/>
      <c r="L1019"/>
      <c r="M1019"/>
    </row>
    <row r="1020" spans="2:13" x14ac:dyDescent="0.25">
      <c r="B1020" s="351" t="s">
        <v>3132</v>
      </c>
      <c r="C1020" s="313" t="s">
        <v>2894</v>
      </c>
      <c r="D1020" s="312" t="s">
        <v>355</v>
      </c>
      <c r="E1020" s="180" t="s">
        <v>7</v>
      </c>
      <c r="F1020" s="372">
        <v>55.59</v>
      </c>
      <c r="G1020" s="153">
        <f t="shared" si="170"/>
        <v>11.12</v>
      </c>
      <c r="H1020" s="25">
        <f t="shared" si="171"/>
        <v>66.710000000000008</v>
      </c>
      <c r="I1020" s="51"/>
      <c r="J1020"/>
      <c r="K1020"/>
      <c r="L1020"/>
      <c r="M1020"/>
    </row>
    <row r="1021" spans="2:13" x14ac:dyDescent="0.25">
      <c r="B1021" s="351" t="s">
        <v>3133</v>
      </c>
      <c r="C1021" s="313" t="s">
        <v>2895</v>
      </c>
      <c r="D1021" s="312" t="s">
        <v>355</v>
      </c>
      <c r="E1021" s="180" t="s">
        <v>7</v>
      </c>
      <c r="F1021" s="372">
        <v>56.24</v>
      </c>
      <c r="G1021" s="153">
        <f t="shared" si="170"/>
        <v>11.25</v>
      </c>
      <c r="H1021" s="25">
        <f t="shared" si="171"/>
        <v>67.490000000000009</v>
      </c>
      <c r="I1021" s="51"/>
      <c r="J1021"/>
      <c r="K1021"/>
      <c r="L1021"/>
      <c r="M1021"/>
    </row>
    <row r="1022" spans="2:13" x14ac:dyDescent="0.25">
      <c r="B1022" s="351" t="s">
        <v>3134</v>
      </c>
      <c r="C1022" s="313" t="s">
        <v>2896</v>
      </c>
      <c r="D1022" s="312" t="s">
        <v>355</v>
      </c>
      <c r="E1022" s="180" t="s">
        <v>7</v>
      </c>
      <c r="F1022" s="372">
        <v>56.35</v>
      </c>
      <c r="G1022" s="153">
        <f t="shared" si="170"/>
        <v>11.27</v>
      </c>
      <c r="H1022" s="25">
        <f t="shared" si="171"/>
        <v>67.62</v>
      </c>
      <c r="I1022" s="51"/>
      <c r="J1022"/>
      <c r="K1022"/>
      <c r="L1022"/>
      <c r="M1022"/>
    </row>
    <row r="1023" spans="2:13" x14ac:dyDescent="0.25">
      <c r="B1023" s="351" t="s">
        <v>3135</v>
      </c>
      <c r="C1023" s="313" t="s">
        <v>2897</v>
      </c>
      <c r="D1023" s="312" t="s">
        <v>355</v>
      </c>
      <c r="E1023" s="180" t="s">
        <v>7</v>
      </c>
      <c r="F1023" s="372">
        <v>63.85</v>
      </c>
      <c r="G1023" s="153">
        <f t="shared" si="170"/>
        <v>12.77</v>
      </c>
      <c r="H1023" s="25">
        <f t="shared" si="171"/>
        <v>76.62</v>
      </c>
      <c r="I1023" s="51"/>
      <c r="J1023"/>
      <c r="K1023"/>
      <c r="L1023"/>
      <c r="M1023"/>
    </row>
    <row r="1024" spans="2:13" x14ac:dyDescent="0.25">
      <c r="B1024" s="351" t="s">
        <v>3136</v>
      </c>
      <c r="C1024" s="313" t="s">
        <v>2898</v>
      </c>
      <c r="D1024" s="312" t="s">
        <v>355</v>
      </c>
      <c r="E1024" s="180" t="s">
        <v>7</v>
      </c>
      <c r="F1024" s="372">
        <v>57.88</v>
      </c>
      <c r="G1024" s="153">
        <f t="shared" si="170"/>
        <v>11.58</v>
      </c>
      <c r="H1024" s="25">
        <f t="shared" si="171"/>
        <v>69.460000000000008</v>
      </c>
      <c r="I1024" s="51"/>
      <c r="J1024"/>
      <c r="K1024"/>
      <c r="L1024"/>
      <c r="M1024"/>
    </row>
    <row r="1025" spans="2:13" x14ac:dyDescent="0.25">
      <c r="B1025" s="351" t="s">
        <v>3137</v>
      </c>
      <c r="C1025" s="313" t="s">
        <v>2899</v>
      </c>
      <c r="D1025" s="312" t="s">
        <v>355</v>
      </c>
      <c r="E1025" s="180" t="s">
        <v>7</v>
      </c>
      <c r="F1025" s="372">
        <v>57.15</v>
      </c>
      <c r="G1025" s="153">
        <f t="shared" si="170"/>
        <v>11.43</v>
      </c>
      <c r="H1025" s="25">
        <f t="shared" si="171"/>
        <v>68.58</v>
      </c>
      <c r="I1025" s="51"/>
      <c r="J1025"/>
      <c r="K1025"/>
      <c r="L1025"/>
      <c r="M1025"/>
    </row>
    <row r="1026" spans="2:13" x14ac:dyDescent="0.25">
      <c r="B1026" s="351" t="s">
        <v>3428</v>
      </c>
      <c r="C1026" s="313" t="s">
        <v>3341</v>
      </c>
      <c r="D1026" s="312" t="s">
        <v>355</v>
      </c>
      <c r="E1026" s="180" t="s">
        <v>7</v>
      </c>
      <c r="F1026" s="377">
        <v>69.477722194000009</v>
      </c>
      <c r="G1026" s="153">
        <f t="shared" ref="G1026:G1089" si="172">ROUND(F1026*0.2,2)</f>
        <v>13.9</v>
      </c>
      <c r="H1026" s="25">
        <f t="shared" ref="H1026:H1089" si="173">F1026+G1026</f>
        <v>83.377722194000015</v>
      </c>
      <c r="I1026" s="51"/>
      <c r="J1026"/>
      <c r="K1026"/>
      <c r="L1026"/>
      <c r="M1026"/>
    </row>
    <row r="1027" spans="2:13" x14ac:dyDescent="0.25">
      <c r="B1027" s="351" t="s">
        <v>3429</v>
      </c>
      <c r="C1027" s="313" t="s">
        <v>3342</v>
      </c>
      <c r="D1027" s="312" t="s">
        <v>355</v>
      </c>
      <c r="E1027" s="180" t="s">
        <v>7</v>
      </c>
      <c r="F1027" s="377">
        <v>84.062922096000008</v>
      </c>
      <c r="G1027" s="153">
        <f t="shared" si="172"/>
        <v>16.809999999999999</v>
      </c>
      <c r="H1027" s="25">
        <f t="shared" si="173"/>
        <v>100.87292209600001</v>
      </c>
      <c r="I1027" s="51"/>
      <c r="J1027"/>
      <c r="K1027"/>
      <c r="L1027"/>
      <c r="M1027"/>
    </row>
    <row r="1028" spans="2:13" x14ac:dyDescent="0.25">
      <c r="B1028" s="351" t="s">
        <v>3430</v>
      </c>
      <c r="C1028" s="313" t="s">
        <v>3343</v>
      </c>
      <c r="D1028" s="312" t="s">
        <v>355</v>
      </c>
      <c r="E1028" s="180" t="s">
        <v>7</v>
      </c>
      <c r="F1028" s="377">
        <v>159.20664956000002</v>
      </c>
      <c r="G1028" s="153">
        <f t="shared" si="172"/>
        <v>31.84</v>
      </c>
      <c r="H1028" s="25">
        <f t="shared" si="173"/>
        <v>191.04664956000002</v>
      </c>
      <c r="I1028" s="51"/>
      <c r="J1028"/>
      <c r="K1028"/>
      <c r="L1028"/>
      <c r="M1028"/>
    </row>
    <row r="1029" spans="2:13" x14ac:dyDescent="0.25">
      <c r="B1029" s="351" t="s">
        <v>3431</v>
      </c>
      <c r="C1029" s="313" t="s">
        <v>3344</v>
      </c>
      <c r="D1029" s="312" t="s">
        <v>355</v>
      </c>
      <c r="E1029" s="180" t="s">
        <v>7</v>
      </c>
      <c r="F1029" s="377">
        <v>78.023538681000005</v>
      </c>
      <c r="G1029" s="153">
        <f t="shared" si="172"/>
        <v>15.6</v>
      </c>
      <c r="H1029" s="25">
        <f t="shared" si="173"/>
        <v>93.623538680999999</v>
      </c>
      <c r="I1029" s="51"/>
      <c r="J1029"/>
      <c r="K1029"/>
      <c r="L1029"/>
      <c r="M1029"/>
    </row>
    <row r="1030" spans="2:13" x14ac:dyDescent="0.25">
      <c r="B1030" s="351" t="s">
        <v>3432</v>
      </c>
      <c r="C1030" s="313" t="s">
        <v>3345</v>
      </c>
      <c r="D1030" s="312" t="s">
        <v>355</v>
      </c>
      <c r="E1030" s="180" t="s">
        <v>7</v>
      </c>
      <c r="F1030" s="377">
        <v>192.83663763999999</v>
      </c>
      <c r="G1030" s="153">
        <f t="shared" si="172"/>
        <v>38.57</v>
      </c>
      <c r="H1030" s="25">
        <f t="shared" si="173"/>
        <v>231.40663763999999</v>
      </c>
      <c r="I1030" s="51"/>
      <c r="J1030"/>
      <c r="K1030"/>
      <c r="L1030"/>
      <c r="M1030"/>
    </row>
    <row r="1031" spans="2:13" x14ac:dyDescent="0.25">
      <c r="B1031" s="351" t="s">
        <v>3433</v>
      </c>
      <c r="C1031" s="313" t="s">
        <v>3346</v>
      </c>
      <c r="D1031" s="312" t="s">
        <v>355</v>
      </c>
      <c r="E1031" s="180" t="s">
        <v>7</v>
      </c>
      <c r="F1031" s="377">
        <v>73.941410306000009</v>
      </c>
      <c r="G1031" s="153">
        <f t="shared" si="172"/>
        <v>14.79</v>
      </c>
      <c r="H1031" s="25">
        <f t="shared" si="173"/>
        <v>88.731410306000015</v>
      </c>
      <c r="I1031" s="51"/>
      <c r="J1031"/>
      <c r="K1031"/>
      <c r="L1031"/>
      <c r="M1031"/>
    </row>
    <row r="1032" spans="2:13" x14ac:dyDescent="0.25">
      <c r="B1032" s="351" t="s">
        <v>3434</v>
      </c>
      <c r="C1032" s="313" t="s">
        <v>3347</v>
      </c>
      <c r="D1032" s="312" t="s">
        <v>355</v>
      </c>
      <c r="E1032" s="180" t="s">
        <v>7</v>
      </c>
      <c r="F1032" s="377">
        <v>147.02947</v>
      </c>
      <c r="G1032" s="153">
        <f t="shared" si="172"/>
        <v>29.41</v>
      </c>
      <c r="H1032" s="25">
        <f t="shared" si="173"/>
        <v>176.43947</v>
      </c>
      <c r="I1032" s="51"/>
      <c r="J1032"/>
      <c r="K1032"/>
      <c r="L1032"/>
      <c r="M1032"/>
    </row>
    <row r="1033" spans="2:13" x14ac:dyDescent="0.25">
      <c r="B1033" s="351" t="s">
        <v>3435</v>
      </c>
      <c r="C1033" s="313" t="s">
        <v>3348</v>
      </c>
      <c r="D1033" s="312" t="s">
        <v>355</v>
      </c>
      <c r="E1033" s="180" t="s">
        <v>7</v>
      </c>
      <c r="F1033" s="377">
        <v>122.54778264000001</v>
      </c>
      <c r="G1033" s="153">
        <f t="shared" si="172"/>
        <v>24.51</v>
      </c>
      <c r="H1033" s="25">
        <f t="shared" si="173"/>
        <v>147.05778264</v>
      </c>
      <c r="I1033" s="51"/>
      <c r="J1033"/>
      <c r="K1033"/>
      <c r="L1033"/>
      <c r="M1033"/>
    </row>
    <row r="1034" spans="2:13" x14ac:dyDescent="0.25">
      <c r="B1034" s="351" t="s">
        <v>3436</v>
      </c>
      <c r="C1034" s="313" t="s">
        <v>3349</v>
      </c>
      <c r="D1034" s="312" t="s">
        <v>355</v>
      </c>
      <c r="E1034" s="180" t="s">
        <v>7</v>
      </c>
      <c r="F1034" s="377">
        <v>130.36313668000003</v>
      </c>
      <c r="G1034" s="153">
        <f t="shared" si="172"/>
        <v>26.07</v>
      </c>
      <c r="H1034" s="25">
        <f t="shared" si="173"/>
        <v>156.43313668000002</v>
      </c>
      <c r="I1034" s="51"/>
      <c r="J1034"/>
      <c r="K1034"/>
      <c r="L1034"/>
      <c r="M1034"/>
    </row>
    <row r="1035" spans="2:13" x14ac:dyDescent="0.25">
      <c r="B1035" s="351" t="s">
        <v>3437</v>
      </c>
      <c r="C1035" s="313" t="s">
        <v>3350</v>
      </c>
      <c r="D1035" s="312" t="s">
        <v>355</v>
      </c>
      <c r="E1035" s="180" t="s">
        <v>7</v>
      </c>
      <c r="F1035" s="377">
        <v>67.460652879999998</v>
      </c>
      <c r="G1035" s="153">
        <f t="shared" si="172"/>
        <v>13.49</v>
      </c>
      <c r="H1035" s="25">
        <f t="shared" si="173"/>
        <v>80.950652879999993</v>
      </c>
      <c r="I1035" s="51"/>
      <c r="J1035"/>
      <c r="K1035"/>
      <c r="L1035"/>
      <c r="M1035"/>
    </row>
    <row r="1036" spans="2:13" x14ac:dyDescent="0.25">
      <c r="B1036" s="351" t="s">
        <v>3438</v>
      </c>
      <c r="C1036" s="313" t="s">
        <v>3229</v>
      </c>
      <c r="D1036" s="312" t="s">
        <v>355</v>
      </c>
      <c r="E1036" s="180" t="s">
        <v>7</v>
      </c>
      <c r="F1036" s="377">
        <v>68.459679584</v>
      </c>
      <c r="G1036" s="153">
        <f t="shared" si="172"/>
        <v>13.69</v>
      </c>
      <c r="H1036" s="25">
        <f t="shared" si="173"/>
        <v>82.149679583999998</v>
      </c>
      <c r="I1036" s="51"/>
      <c r="J1036"/>
      <c r="K1036"/>
      <c r="L1036"/>
      <c r="M1036"/>
    </row>
    <row r="1037" spans="2:13" x14ac:dyDescent="0.25">
      <c r="B1037" s="351" t="s">
        <v>3439</v>
      </c>
      <c r="C1037" s="313" t="s">
        <v>3351</v>
      </c>
      <c r="D1037" s="312" t="s">
        <v>355</v>
      </c>
      <c r="E1037" s="180" t="s">
        <v>7</v>
      </c>
      <c r="F1037" s="377">
        <v>69.090887668000008</v>
      </c>
      <c r="G1037" s="153">
        <f t="shared" si="172"/>
        <v>13.82</v>
      </c>
      <c r="H1037" s="25">
        <f t="shared" si="173"/>
        <v>82.910887668000015</v>
      </c>
      <c r="I1037" s="51"/>
      <c r="J1037"/>
      <c r="K1037"/>
      <c r="L1037"/>
      <c r="M1037"/>
    </row>
    <row r="1038" spans="2:13" x14ac:dyDescent="0.25">
      <c r="B1038" s="351" t="s">
        <v>3440</v>
      </c>
      <c r="C1038" s="313" t="s">
        <v>3352</v>
      </c>
      <c r="D1038" s="312" t="s">
        <v>355</v>
      </c>
      <c r="E1038" s="180" t="s">
        <v>7</v>
      </c>
      <c r="F1038" s="377">
        <v>133.57167500000003</v>
      </c>
      <c r="G1038" s="153">
        <f t="shared" si="172"/>
        <v>26.71</v>
      </c>
      <c r="H1038" s="25">
        <f t="shared" si="173"/>
        <v>160.28167500000004</v>
      </c>
      <c r="I1038" s="51"/>
      <c r="J1038"/>
      <c r="K1038"/>
      <c r="L1038"/>
      <c r="M1038"/>
    </row>
    <row r="1039" spans="2:13" x14ac:dyDescent="0.25">
      <c r="B1039" s="351" t="s">
        <v>3441</v>
      </c>
      <c r="C1039" s="313" t="s">
        <v>3353</v>
      </c>
      <c r="D1039" s="312" t="s">
        <v>355</v>
      </c>
      <c r="E1039" s="180" t="s">
        <v>7</v>
      </c>
      <c r="F1039" s="377">
        <v>117.23524515000001</v>
      </c>
      <c r="G1039" s="153">
        <f t="shared" si="172"/>
        <v>23.45</v>
      </c>
      <c r="H1039" s="25">
        <f t="shared" si="173"/>
        <v>140.68524515000001</v>
      </c>
      <c r="I1039" s="51"/>
      <c r="J1039"/>
      <c r="K1039"/>
      <c r="L1039"/>
      <c r="M1039"/>
    </row>
    <row r="1040" spans="2:13" x14ac:dyDescent="0.25">
      <c r="B1040" s="351" t="s">
        <v>3442</v>
      </c>
      <c r="C1040" s="313" t="s">
        <v>3230</v>
      </c>
      <c r="D1040" s="312" t="s">
        <v>355</v>
      </c>
      <c r="E1040" s="180" t="s">
        <v>7</v>
      </c>
      <c r="F1040" s="377">
        <v>565.0127500000001</v>
      </c>
      <c r="G1040" s="153">
        <f t="shared" si="172"/>
        <v>113</v>
      </c>
      <c r="H1040" s="25">
        <f t="shared" si="173"/>
        <v>678.0127500000001</v>
      </c>
      <c r="I1040" s="51"/>
      <c r="J1040"/>
      <c r="K1040"/>
      <c r="L1040"/>
      <c r="M1040"/>
    </row>
    <row r="1041" spans="2:13" x14ac:dyDescent="0.25">
      <c r="B1041" s="351" t="s">
        <v>3443</v>
      </c>
      <c r="C1041" s="313" t="s">
        <v>3354</v>
      </c>
      <c r="D1041" s="312" t="s">
        <v>355</v>
      </c>
      <c r="E1041" s="180" t="s">
        <v>7</v>
      </c>
      <c r="F1041" s="377">
        <v>95.934263890000011</v>
      </c>
      <c r="G1041" s="153">
        <f t="shared" si="172"/>
        <v>19.190000000000001</v>
      </c>
      <c r="H1041" s="25">
        <f t="shared" si="173"/>
        <v>115.12426389000001</v>
      </c>
      <c r="I1041" s="51"/>
      <c r="J1041"/>
      <c r="K1041"/>
      <c r="L1041"/>
      <c r="M1041"/>
    </row>
    <row r="1042" spans="2:13" x14ac:dyDescent="0.25">
      <c r="B1042" s="351" t="s">
        <v>3444</v>
      </c>
      <c r="C1042" s="313" t="s">
        <v>3355</v>
      </c>
      <c r="D1042" s="312" t="s">
        <v>355</v>
      </c>
      <c r="E1042" s="180" t="s">
        <v>7</v>
      </c>
      <c r="F1042" s="377">
        <v>79.535869852000005</v>
      </c>
      <c r="G1042" s="153">
        <f t="shared" si="172"/>
        <v>15.91</v>
      </c>
      <c r="H1042" s="25">
        <f t="shared" si="173"/>
        <v>95.445869852000001</v>
      </c>
      <c r="I1042" s="51"/>
      <c r="J1042"/>
      <c r="K1042"/>
      <c r="L1042"/>
      <c r="M1042"/>
    </row>
    <row r="1043" spans="2:13" x14ac:dyDescent="0.25">
      <c r="B1043" s="351" t="s">
        <v>3445</v>
      </c>
      <c r="C1043" s="313" t="s">
        <v>3356</v>
      </c>
      <c r="D1043" s="312" t="s">
        <v>355</v>
      </c>
      <c r="E1043" s="180" t="s">
        <v>7</v>
      </c>
      <c r="F1043" s="377">
        <v>196.50665750000002</v>
      </c>
      <c r="G1043" s="153">
        <f t="shared" si="172"/>
        <v>39.299999999999997</v>
      </c>
      <c r="H1043" s="25">
        <f t="shared" si="173"/>
        <v>235.80665750000003</v>
      </c>
      <c r="I1043" s="51"/>
      <c r="J1043"/>
      <c r="K1043"/>
      <c r="L1043"/>
      <c r="M1043"/>
    </row>
    <row r="1044" spans="2:13" x14ac:dyDescent="0.25">
      <c r="B1044" s="351" t="s">
        <v>3446</v>
      </c>
      <c r="C1044" s="313" t="s">
        <v>3357</v>
      </c>
      <c r="D1044" s="312" t="s">
        <v>355</v>
      </c>
      <c r="E1044" s="180" t="s">
        <v>7</v>
      </c>
      <c r="F1044" s="377">
        <v>102.63557916000001</v>
      </c>
      <c r="G1044" s="153">
        <f t="shared" si="172"/>
        <v>20.53</v>
      </c>
      <c r="H1044" s="25">
        <f t="shared" si="173"/>
        <v>123.16557916000001</v>
      </c>
      <c r="I1044" s="51"/>
      <c r="J1044"/>
      <c r="K1044"/>
      <c r="L1044"/>
      <c r="M1044"/>
    </row>
    <row r="1045" spans="2:13" x14ac:dyDescent="0.25">
      <c r="B1045" s="351" t="s">
        <v>3447</v>
      </c>
      <c r="C1045" s="313" t="s">
        <v>3358</v>
      </c>
      <c r="D1045" s="312" t="s">
        <v>355</v>
      </c>
      <c r="E1045" s="180" t="s">
        <v>7</v>
      </c>
      <c r="F1045" s="377">
        <v>119.75381107</v>
      </c>
      <c r="G1045" s="153">
        <f t="shared" si="172"/>
        <v>23.95</v>
      </c>
      <c r="H1045" s="25">
        <f t="shared" si="173"/>
        <v>143.70381107</v>
      </c>
      <c r="I1045" s="51"/>
      <c r="J1045"/>
      <c r="K1045"/>
      <c r="L1045"/>
      <c r="M1045"/>
    </row>
    <row r="1046" spans="2:13" x14ac:dyDescent="0.25">
      <c r="B1046" s="351" t="s">
        <v>3448</v>
      </c>
      <c r="C1046" s="313" t="s">
        <v>3359</v>
      </c>
      <c r="D1046" s="312" t="s">
        <v>355</v>
      </c>
      <c r="E1046" s="180" t="s">
        <v>7</v>
      </c>
      <c r="F1046" s="377">
        <v>152.33342450000001</v>
      </c>
      <c r="G1046" s="153">
        <f t="shared" si="172"/>
        <v>30.47</v>
      </c>
      <c r="H1046" s="25">
        <f t="shared" si="173"/>
        <v>182.80342450000001</v>
      </c>
      <c r="I1046" s="51"/>
      <c r="J1046"/>
      <c r="K1046"/>
      <c r="L1046"/>
      <c r="M1046"/>
    </row>
    <row r="1047" spans="2:13" x14ac:dyDescent="0.25">
      <c r="B1047" s="351" t="s">
        <v>3449</v>
      </c>
      <c r="C1047" s="313" t="s">
        <v>3360</v>
      </c>
      <c r="D1047" s="312" t="s">
        <v>355</v>
      </c>
      <c r="E1047" s="180" t="s">
        <v>7</v>
      </c>
      <c r="F1047" s="377">
        <v>246.37966249999999</v>
      </c>
      <c r="G1047" s="153">
        <f t="shared" si="172"/>
        <v>49.28</v>
      </c>
      <c r="H1047" s="25">
        <f t="shared" si="173"/>
        <v>295.65966249999997</v>
      </c>
      <c r="I1047" s="51"/>
      <c r="J1047"/>
      <c r="K1047"/>
      <c r="L1047"/>
      <c r="M1047"/>
    </row>
    <row r="1048" spans="2:13" x14ac:dyDescent="0.25">
      <c r="B1048" s="351" t="s">
        <v>3450</v>
      </c>
      <c r="C1048" s="313" t="s">
        <v>3233</v>
      </c>
      <c r="D1048" s="312" t="s">
        <v>355</v>
      </c>
      <c r="E1048" s="180" t="s">
        <v>7</v>
      </c>
      <c r="F1048" s="377">
        <v>172.74827454000001</v>
      </c>
      <c r="G1048" s="153">
        <f t="shared" si="172"/>
        <v>34.549999999999997</v>
      </c>
      <c r="H1048" s="25">
        <f t="shared" si="173"/>
        <v>207.29827454000002</v>
      </c>
      <c r="I1048" s="51"/>
      <c r="J1048"/>
      <c r="K1048"/>
      <c r="L1048"/>
      <c r="M1048"/>
    </row>
    <row r="1049" spans="2:13" x14ac:dyDescent="0.25">
      <c r="B1049" s="351" t="s">
        <v>3451</v>
      </c>
      <c r="C1049" s="313" t="s">
        <v>3361</v>
      </c>
      <c r="D1049" s="312" t="s">
        <v>355</v>
      </c>
      <c r="E1049" s="180" t="s">
        <v>7</v>
      </c>
      <c r="F1049" s="377">
        <v>86.548556000000005</v>
      </c>
      <c r="G1049" s="153">
        <f t="shared" si="172"/>
        <v>17.309999999999999</v>
      </c>
      <c r="H1049" s="25">
        <f t="shared" si="173"/>
        <v>103.85855600000001</v>
      </c>
      <c r="I1049" s="51"/>
      <c r="J1049"/>
      <c r="K1049"/>
      <c r="L1049"/>
      <c r="M1049"/>
    </row>
    <row r="1050" spans="2:13" x14ac:dyDescent="0.25">
      <c r="B1050" s="351" t="s">
        <v>3452</v>
      </c>
      <c r="C1050" s="313" t="s">
        <v>3362</v>
      </c>
      <c r="D1050" s="312" t="s">
        <v>355</v>
      </c>
      <c r="E1050" s="180" t="s">
        <v>7</v>
      </c>
      <c r="F1050" s="377">
        <v>98.441146943999996</v>
      </c>
      <c r="G1050" s="153">
        <f t="shared" si="172"/>
        <v>19.690000000000001</v>
      </c>
      <c r="H1050" s="25">
        <f t="shared" si="173"/>
        <v>118.13114694399999</v>
      </c>
      <c r="I1050" s="51"/>
      <c r="J1050"/>
      <c r="K1050"/>
      <c r="L1050"/>
      <c r="M1050"/>
    </row>
    <row r="1051" spans="2:13" x14ac:dyDescent="0.25">
      <c r="B1051" s="351" t="s">
        <v>3453</v>
      </c>
      <c r="C1051" s="313" t="s">
        <v>3363</v>
      </c>
      <c r="D1051" s="312" t="s">
        <v>355</v>
      </c>
      <c r="E1051" s="180" t="s">
        <v>7</v>
      </c>
      <c r="F1051" s="377">
        <v>98.441146943999996</v>
      </c>
      <c r="G1051" s="153">
        <f t="shared" si="172"/>
        <v>19.690000000000001</v>
      </c>
      <c r="H1051" s="25">
        <f t="shared" si="173"/>
        <v>118.13114694399999</v>
      </c>
      <c r="I1051" s="51"/>
      <c r="J1051"/>
      <c r="K1051"/>
      <c r="L1051"/>
      <c r="M1051"/>
    </row>
    <row r="1052" spans="2:13" x14ac:dyDescent="0.25">
      <c r="B1052" s="351" t="s">
        <v>3454</v>
      </c>
      <c r="C1052" s="313" t="s">
        <v>3364</v>
      </c>
      <c r="D1052" s="312" t="s">
        <v>355</v>
      </c>
      <c r="E1052" s="180" t="s">
        <v>7</v>
      </c>
      <c r="F1052" s="377">
        <v>106.2602675</v>
      </c>
      <c r="G1052" s="153">
        <f t="shared" si="172"/>
        <v>21.25</v>
      </c>
      <c r="H1052" s="25">
        <f t="shared" si="173"/>
        <v>127.5102675</v>
      </c>
      <c r="I1052" s="51"/>
      <c r="J1052"/>
      <c r="K1052"/>
      <c r="L1052"/>
      <c r="M1052"/>
    </row>
    <row r="1053" spans="2:13" x14ac:dyDescent="0.25">
      <c r="B1053" s="351" t="s">
        <v>3455</v>
      </c>
      <c r="C1053" s="313" t="s">
        <v>3365</v>
      </c>
      <c r="D1053" s="312" t="s">
        <v>355</v>
      </c>
      <c r="E1053" s="180" t="s">
        <v>7</v>
      </c>
      <c r="F1053" s="377">
        <v>152.57091500000001</v>
      </c>
      <c r="G1053" s="153">
        <f t="shared" si="172"/>
        <v>30.51</v>
      </c>
      <c r="H1053" s="25">
        <f t="shared" si="173"/>
        <v>183.080915</v>
      </c>
      <c r="I1053" s="51"/>
      <c r="J1053"/>
      <c r="K1053"/>
      <c r="L1053"/>
      <c r="M1053"/>
    </row>
    <row r="1054" spans="2:13" x14ac:dyDescent="0.25">
      <c r="B1054" s="351" t="s">
        <v>3456</v>
      </c>
      <c r="C1054" s="313" t="s">
        <v>3366</v>
      </c>
      <c r="D1054" s="312" t="s">
        <v>355</v>
      </c>
      <c r="E1054" s="180" t="s">
        <v>7</v>
      </c>
      <c r="F1054" s="377">
        <v>115.7598875</v>
      </c>
      <c r="G1054" s="153">
        <f t="shared" si="172"/>
        <v>23.15</v>
      </c>
      <c r="H1054" s="25">
        <f t="shared" si="173"/>
        <v>138.9098875</v>
      </c>
      <c r="I1054" s="51"/>
      <c r="J1054"/>
      <c r="K1054"/>
      <c r="L1054"/>
      <c r="M1054"/>
    </row>
    <row r="1055" spans="2:13" x14ac:dyDescent="0.25">
      <c r="B1055" s="351" t="s">
        <v>3457</v>
      </c>
      <c r="C1055" s="313" t="s">
        <v>3235</v>
      </c>
      <c r="D1055" s="312" t="s">
        <v>355</v>
      </c>
      <c r="E1055" s="180" t="s">
        <v>7</v>
      </c>
      <c r="F1055" s="377">
        <v>144.76006078</v>
      </c>
      <c r="G1055" s="153">
        <f t="shared" si="172"/>
        <v>28.95</v>
      </c>
      <c r="H1055" s="25">
        <f t="shared" si="173"/>
        <v>173.71006077999999</v>
      </c>
      <c r="I1055" s="51"/>
      <c r="J1055"/>
      <c r="K1055"/>
      <c r="L1055"/>
      <c r="M1055"/>
    </row>
    <row r="1056" spans="2:13" x14ac:dyDescent="0.25">
      <c r="B1056" s="351" t="s">
        <v>3458</v>
      </c>
      <c r="C1056" s="313" t="s">
        <v>3367</v>
      </c>
      <c r="D1056" s="312" t="s">
        <v>355</v>
      </c>
      <c r="E1056" s="180" t="s">
        <v>7</v>
      </c>
      <c r="F1056" s="377">
        <v>114.80317577</v>
      </c>
      <c r="G1056" s="153">
        <f t="shared" si="172"/>
        <v>22.96</v>
      </c>
      <c r="H1056" s="25">
        <f t="shared" si="173"/>
        <v>137.76317577</v>
      </c>
      <c r="I1056" s="51"/>
      <c r="J1056"/>
      <c r="K1056"/>
      <c r="L1056"/>
      <c r="M1056"/>
    </row>
    <row r="1057" spans="2:13" x14ac:dyDescent="0.25">
      <c r="B1057" s="351" t="s">
        <v>3459</v>
      </c>
      <c r="C1057" s="313" t="s">
        <v>3368</v>
      </c>
      <c r="D1057" s="312" t="s">
        <v>355</v>
      </c>
      <c r="E1057" s="180" t="s">
        <v>7</v>
      </c>
      <c r="F1057" s="377">
        <v>189.38194250000004</v>
      </c>
      <c r="G1057" s="153">
        <f t="shared" si="172"/>
        <v>37.880000000000003</v>
      </c>
      <c r="H1057" s="25">
        <f t="shared" si="173"/>
        <v>227.26194250000003</v>
      </c>
      <c r="I1057" s="51"/>
      <c r="J1057"/>
      <c r="K1057"/>
      <c r="L1057"/>
      <c r="M1057"/>
    </row>
    <row r="1058" spans="2:13" x14ac:dyDescent="0.25">
      <c r="B1058" s="351" t="s">
        <v>3460</v>
      </c>
      <c r="C1058" s="313" t="s">
        <v>3369</v>
      </c>
      <c r="D1058" s="312" t="s">
        <v>355</v>
      </c>
      <c r="E1058" s="180" t="s">
        <v>7</v>
      </c>
      <c r="F1058" s="377">
        <v>104.52525357</v>
      </c>
      <c r="G1058" s="153">
        <f t="shared" si="172"/>
        <v>20.91</v>
      </c>
      <c r="H1058" s="25">
        <f t="shared" si="173"/>
        <v>125.43525357</v>
      </c>
      <c r="I1058" s="51"/>
      <c r="J1058"/>
      <c r="K1058"/>
      <c r="L1058"/>
      <c r="M1058"/>
    </row>
    <row r="1059" spans="2:13" x14ac:dyDescent="0.25">
      <c r="B1059" s="351" t="s">
        <v>3461</v>
      </c>
      <c r="C1059" s="313" t="s">
        <v>3370</v>
      </c>
      <c r="D1059" s="312" t="s">
        <v>355</v>
      </c>
      <c r="E1059" s="180" t="s">
        <v>7</v>
      </c>
      <c r="F1059" s="377">
        <v>184.63213250000001</v>
      </c>
      <c r="G1059" s="153">
        <f t="shared" si="172"/>
        <v>36.93</v>
      </c>
      <c r="H1059" s="25">
        <f t="shared" si="173"/>
        <v>221.56213250000002</v>
      </c>
      <c r="I1059" s="51"/>
      <c r="J1059"/>
      <c r="K1059"/>
      <c r="L1059"/>
      <c r="M1059"/>
    </row>
    <row r="1060" spans="2:13" x14ac:dyDescent="0.25">
      <c r="B1060" s="351" t="s">
        <v>3462</v>
      </c>
      <c r="C1060" s="313" t="s">
        <v>3371</v>
      </c>
      <c r="D1060" s="312" t="s">
        <v>355</v>
      </c>
      <c r="E1060" s="180" t="s">
        <v>7</v>
      </c>
      <c r="F1060" s="377">
        <v>111.21240274000002</v>
      </c>
      <c r="G1060" s="153">
        <f t="shared" si="172"/>
        <v>22.24</v>
      </c>
      <c r="H1060" s="25">
        <f t="shared" si="173"/>
        <v>133.45240274000003</v>
      </c>
      <c r="I1060" s="51"/>
      <c r="J1060"/>
      <c r="K1060"/>
      <c r="L1060"/>
      <c r="M1060"/>
    </row>
    <row r="1061" spans="2:13" x14ac:dyDescent="0.25">
      <c r="B1061" s="351" t="s">
        <v>3463</v>
      </c>
      <c r="C1061" s="313" t="s">
        <v>3372</v>
      </c>
      <c r="D1061" s="312" t="s">
        <v>355</v>
      </c>
      <c r="E1061" s="180" t="s">
        <v>7</v>
      </c>
      <c r="F1061" s="377">
        <v>168.20278970000001</v>
      </c>
      <c r="G1061" s="153">
        <f t="shared" si="172"/>
        <v>33.64</v>
      </c>
      <c r="H1061" s="25">
        <f t="shared" si="173"/>
        <v>201.84278970000003</v>
      </c>
      <c r="I1061" s="51"/>
      <c r="J1061"/>
      <c r="K1061"/>
      <c r="L1061"/>
      <c r="M1061"/>
    </row>
    <row r="1062" spans="2:13" x14ac:dyDescent="0.25">
      <c r="B1062" s="351" t="s">
        <v>3464</v>
      </c>
      <c r="C1062" s="313" t="s">
        <v>3373</v>
      </c>
      <c r="D1062" s="312" t="s">
        <v>355</v>
      </c>
      <c r="E1062" s="180" t="s">
        <v>7</v>
      </c>
      <c r="F1062" s="377">
        <v>76.384262588000013</v>
      </c>
      <c r="G1062" s="153">
        <f t="shared" si="172"/>
        <v>15.28</v>
      </c>
      <c r="H1062" s="25">
        <f t="shared" si="173"/>
        <v>91.664262588000014</v>
      </c>
      <c r="I1062" s="51"/>
      <c r="J1062"/>
      <c r="K1062"/>
      <c r="L1062"/>
      <c r="M1062"/>
    </row>
    <row r="1063" spans="2:13" x14ac:dyDescent="0.25">
      <c r="B1063" s="351" t="s">
        <v>3465</v>
      </c>
      <c r="C1063" s="313" t="s">
        <v>3374</v>
      </c>
      <c r="D1063" s="312" t="s">
        <v>355</v>
      </c>
      <c r="E1063" s="180" t="s">
        <v>7</v>
      </c>
      <c r="F1063" s="377">
        <v>76.355897056000003</v>
      </c>
      <c r="G1063" s="153">
        <f t="shared" si="172"/>
        <v>15.27</v>
      </c>
      <c r="H1063" s="25">
        <f t="shared" si="173"/>
        <v>91.625897055999999</v>
      </c>
      <c r="I1063" s="51"/>
      <c r="J1063"/>
      <c r="K1063"/>
      <c r="L1063"/>
      <c r="M1063"/>
    </row>
    <row r="1064" spans="2:13" x14ac:dyDescent="0.25">
      <c r="B1064" s="351" t="s">
        <v>3466</v>
      </c>
      <c r="C1064" s="313" t="s">
        <v>3375</v>
      </c>
      <c r="D1064" s="312" t="s">
        <v>355</v>
      </c>
      <c r="E1064" s="180" t="s">
        <v>7</v>
      </c>
      <c r="F1064" s="377">
        <v>170.38270249999999</v>
      </c>
      <c r="G1064" s="153">
        <f t="shared" si="172"/>
        <v>34.08</v>
      </c>
      <c r="H1064" s="25">
        <f t="shared" si="173"/>
        <v>204.46270249999998</v>
      </c>
      <c r="I1064" s="51"/>
      <c r="J1064"/>
      <c r="K1064"/>
      <c r="L1064"/>
      <c r="M1064"/>
    </row>
    <row r="1065" spans="2:13" x14ac:dyDescent="0.25">
      <c r="B1065" s="351" t="s">
        <v>3467</v>
      </c>
      <c r="C1065" s="313" t="s">
        <v>3239</v>
      </c>
      <c r="D1065" s="312" t="s">
        <v>355</v>
      </c>
      <c r="E1065" s="180" t="s">
        <v>7</v>
      </c>
      <c r="F1065" s="377">
        <v>114.76642724000001</v>
      </c>
      <c r="G1065" s="153">
        <f t="shared" si="172"/>
        <v>22.95</v>
      </c>
      <c r="H1065" s="25">
        <f t="shared" si="173"/>
        <v>137.71642724</v>
      </c>
      <c r="I1065" s="51"/>
      <c r="J1065"/>
      <c r="K1065"/>
      <c r="L1065"/>
      <c r="M1065"/>
    </row>
    <row r="1066" spans="2:13" x14ac:dyDescent="0.25">
      <c r="B1066" s="351" t="s">
        <v>3468</v>
      </c>
      <c r="C1066" s="313" t="s">
        <v>3376</v>
      </c>
      <c r="D1066" s="312" t="s">
        <v>355</v>
      </c>
      <c r="E1066" s="180" t="s">
        <v>7</v>
      </c>
      <c r="F1066" s="377">
        <v>120.76518728000001</v>
      </c>
      <c r="G1066" s="153">
        <f t="shared" si="172"/>
        <v>24.15</v>
      </c>
      <c r="H1066" s="25">
        <f t="shared" si="173"/>
        <v>144.91518728</v>
      </c>
      <c r="I1066" s="51"/>
      <c r="J1066"/>
      <c r="K1066"/>
      <c r="L1066"/>
      <c r="M1066"/>
    </row>
    <row r="1067" spans="2:13" x14ac:dyDescent="0.25">
      <c r="B1067" s="351" t="s">
        <v>3469</v>
      </c>
      <c r="C1067" s="313" t="s">
        <v>3377</v>
      </c>
      <c r="D1067" s="312" t="s">
        <v>355</v>
      </c>
      <c r="E1067" s="180" t="s">
        <v>7</v>
      </c>
      <c r="F1067" s="377">
        <v>177.82057164</v>
      </c>
      <c r="G1067" s="153">
        <f t="shared" si="172"/>
        <v>35.56</v>
      </c>
      <c r="H1067" s="25">
        <f t="shared" si="173"/>
        <v>213.38057164</v>
      </c>
      <c r="I1067" s="51"/>
      <c r="J1067"/>
      <c r="K1067"/>
      <c r="L1067"/>
      <c r="M1067"/>
    </row>
    <row r="1068" spans="2:13" x14ac:dyDescent="0.25">
      <c r="B1068" s="351" t="s">
        <v>3470</v>
      </c>
      <c r="C1068" s="313" t="s">
        <v>3378</v>
      </c>
      <c r="D1068" s="312" t="s">
        <v>355</v>
      </c>
      <c r="E1068" s="180" t="s">
        <v>7</v>
      </c>
      <c r="F1068" s="377">
        <v>278.44087999999999</v>
      </c>
      <c r="G1068" s="153">
        <f t="shared" si="172"/>
        <v>55.69</v>
      </c>
      <c r="H1068" s="25">
        <f t="shared" si="173"/>
        <v>334.13087999999999</v>
      </c>
      <c r="I1068" s="51"/>
      <c r="J1068"/>
      <c r="K1068"/>
      <c r="L1068"/>
      <c r="M1068"/>
    </row>
    <row r="1069" spans="2:13" x14ac:dyDescent="0.25">
      <c r="B1069" s="351" t="s">
        <v>3471</v>
      </c>
      <c r="C1069" s="313" t="s">
        <v>3240</v>
      </c>
      <c r="D1069" s="312" t="s">
        <v>355</v>
      </c>
      <c r="E1069" s="180" t="s">
        <v>7</v>
      </c>
      <c r="F1069" s="377">
        <v>84.476138899999995</v>
      </c>
      <c r="G1069" s="153">
        <f t="shared" si="172"/>
        <v>16.899999999999999</v>
      </c>
      <c r="H1069" s="25">
        <f t="shared" si="173"/>
        <v>101.3761389</v>
      </c>
      <c r="I1069" s="51"/>
      <c r="J1069"/>
      <c r="K1069"/>
      <c r="L1069"/>
      <c r="M1069"/>
    </row>
    <row r="1070" spans="2:13" x14ac:dyDescent="0.25">
      <c r="B1070" s="351" t="s">
        <v>3472</v>
      </c>
      <c r="C1070" s="313" t="s">
        <v>3379</v>
      </c>
      <c r="D1070" s="312" t="s">
        <v>355</v>
      </c>
      <c r="E1070" s="180" t="s">
        <v>7</v>
      </c>
      <c r="F1070" s="377">
        <v>144.76006078</v>
      </c>
      <c r="G1070" s="153">
        <f t="shared" si="172"/>
        <v>28.95</v>
      </c>
      <c r="H1070" s="25">
        <f t="shared" si="173"/>
        <v>173.71006077999999</v>
      </c>
      <c r="I1070" s="51"/>
      <c r="J1070"/>
      <c r="K1070"/>
      <c r="L1070"/>
      <c r="M1070"/>
    </row>
    <row r="1071" spans="2:13" x14ac:dyDescent="0.25">
      <c r="B1071" s="351" t="s">
        <v>3473</v>
      </c>
      <c r="C1071" s="313" t="s">
        <v>3380</v>
      </c>
      <c r="D1071" s="312" t="s">
        <v>355</v>
      </c>
      <c r="E1071" s="180" t="s">
        <v>7</v>
      </c>
      <c r="F1071" s="377">
        <v>120.51436398</v>
      </c>
      <c r="G1071" s="153">
        <f t="shared" si="172"/>
        <v>24.1</v>
      </c>
      <c r="H1071" s="25">
        <f t="shared" si="173"/>
        <v>144.61436398000001</v>
      </c>
      <c r="I1071" s="51"/>
      <c r="J1071"/>
      <c r="K1071"/>
      <c r="L1071"/>
      <c r="M1071"/>
    </row>
    <row r="1072" spans="2:13" x14ac:dyDescent="0.25">
      <c r="B1072" s="351" t="s">
        <v>3474</v>
      </c>
      <c r="C1072" s="313" t="s">
        <v>3381</v>
      </c>
      <c r="D1072" s="312" t="s">
        <v>355</v>
      </c>
      <c r="E1072" s="180" t="s">
        <v>7</v>
      </c>
      <c r="F1072" s="377">
        <v>96.538156400000005</v>
      </c>
      <c r="G1072" s="153">
        <f t="shared" si="172"/>
        <v>19.309999999999999</v>
      </c>
      <c r="H1072" s="25">
        <f t="shared" si="173"/>
        <v>115.84815640000001</v>
      </c>
      <c r="I1072" s="51"/>
      <c r="J1072"/>
      <c r="K1072"/>
      <c r="L1072"/>
      <c r="M1072"/>
    </row>
    <row r="1073" spans="2:13" x14ac:dyDescent="0.25">
      <c r="B1073" s="351" t="s">
        <v>3475</v>
      </c>
      <c r="C1073" s="313" t="s">
        <v>3382</v>
      </c>
      <c r="D1073" s="312" t="s">
        <v>355</v>
      </c>
      <c r="E1073" s="180" t="s">
        <v>7</v>
      </c>
      <c r="F1073" s="377">
        <v>132.20606296</v>
      </c>
      <c r="G1073" s="153">
        <f t="shared" si="172"/>
        <v>26.44</v>
      </c>
      <c r="H1073" s="25">
        <f t="shared" si="173"/>
        <v>158.64606295999999</v>
      </c>
      <c r="I1073" s="51"/>
      <c r="J1073"/>
      <c r="K1073"/>
      <c r="L1073"/>
      <c r="M1073"/>
    </row>
    <row r="1074" spans="2:13" x14ac:dyDescent="0.25">
      <c r="B1074" s="351" t="s">
        <v>3476</v>
      </c>
      <c r="C1074" s="313" t="s">
        <v>3383</v>
      </c>
      <c r="D1074" s="312" t="s">
        <v>355</v>
      </c>
      <c r="E1074" s="180" t="s">
        <v>7</v>
      </c>
      <c r="F1074" s="377">
        <v>118.93942698000001</v>
      </c>
      <c r="G1074" s="153">
        <f t="shared" si="172"/>
        <v>23.79</v>
      </c>
      <c r="H1074" s="25">
        <f t="shared" si="173"/>
        <v>142.72942698</v>
      </c>
      <c r="I1074" s="51"/>
      <c r="J1074"/>
      <c r="K1074"/>
      <c r="L1074"/>
      <c r="M1074"/>
    </row>
    <row r="1075" spans="2:13" x14ac:dyDescent="0.25">
      <c r="B1075" s="351" t="s">
        <v>3477</v>
      </c>
      <c r="C1075" s="313" t="s">
        <v>3384</v>
      </c>
      <c r="D1075" s="312" t="s">
        <v>355</v>
      </c>
      <c r="E1075" s="180" t="s">
        <v>7</v>
      </c>
      <c r="F1075" s="377">
        <v>116.94734000000001</v>
      </c>
      <c r="G1075" s="153">
        <f t="shared" si="172"/>
        <v>23.39</v>
      </c>
      <c r="H1075" s="25">
        <f t="shared" si="173"/>
        <v>140.33734000000001</v>
      </c>
      <c r="I1075" s="51"/>
      <c r="J1075"/>
      <c r="K1075"/>
      <c r="L1075"/>
      <c r="M1075"/>
    </row>
    <row r="1076" spans="2:13" x14ac:dyDescent="0.25">
      <c r="B1076" s="351" t="s">
        <v>3478</v>
      </c>
      <c r="C1076" s="313" t="s">
        <v>3241</v>
      </c>
      <c r="D1076" s="312" t="s">
        <v>355</v>
      </c>
      <c r="E1076" s="180" t="s">
        <v>7</v>
      </c>
      <c r="F1076" s="377">
        <v>177.79648927</v>
      </c>
      <c r="G1076" s="153">
        <f t="shared" si="172"/>
        <v>35.56</v>
      </c>
      <c r="H1076" s="25">
        <f t="shared" si="173"/>
        <v>213.35648927</v>
      </c>
      <c r="I1076" s="51"/>
      <c r="J1076"/>
      <c r="K1076"/>
      <c r="L1076"/>
      <c r="M1076"/>
    </row>
    <row r="1077" spans="2:13" x14ac:dyDescent="0.25">
      <c r="B1077" s="351" t="s">
        <v>3479</v>
      </c>
      <c r="C1077" s="313" t="s">
        <v>3242</v>
      </c>
      <c r="D1077" s="312" t="s">
        <v>355</v>
      </c>
      <c r="E1077" s="180" t="s">
        <v>7</v>
      </c>
      <c r="F1077" s="377">
        <v>176.51487387</v>
      </c>
      <c r="G1077" s="153">
        <f t="shared" si="172"/>
        <v>35.299999999999997</v>
      </c>
      <c r="H1077" s="25">
        <f t="shared" si="173"/>
        <v>211.81487386999999</v>
      </c>
      <c r="I1077" s="51"/>
      <c r="J1077"/>
      <c r="K1077"/>
      <c r="L1077"/>
      <c r="M1077"/>
    </row>
    <row r="1078" spans="2:13" x14ac:dyDescent="0.25">
      <c r="B1078" s="351" t="s">
        <v>3480</v>
      </c>
      <c r="C1078" s="313" t="s">
        <v>3385</v>
      </c>
      <c r="D1078" s="312" t="s">
        <v>355</v>
      </c>
      <c r="E1078" s="180" t="s">
        <v>7</v>
      </c>
      <c r="F1078" s="377">
        <v>102.69791000000001</v>
      </c>
      <c r="G1078" s="153">
        <f t="shared" si="172"/>
        <v>20.54</v>
      </c>
      <c r="H1078" s="25">
        <f t="shared" si="173"/>
        <v>123.23791</v>
      </c>
      <c r="I1078" s="51"/>
      <c r="J1078"/>
      <c r="K1078"/>
      <c r="L1078"/>
      <c r="M1078"/>
    </row>
    <row r="1079" spans="2:13" x14ac:dyDescent="0.25">
      <c r="B1079" s="351" t="s">
        <v>3481</v>
      </c>
      <c r="C1079" s="313" t="s">
        <v>3386</v>
      </c>
      <c r="D1079" s="312" t="s">
        <v>355</v>
      </c>
      <c r="E1079" s="180" t="s">
        <v>7</v>
      </c>
      <c r="F1079" s="377">
        <v>116.84834396000001</v>
      </c>
      <c r="G1079" s="153">
        <f t="shared" si="172"/>
        <v>23.37</v>
      </c>
      <c r="H1079" s="25">
        <f t="shared" si="173"/>
        <v>140.21834396</v>
      </c>
      <c r="I1079" s="51"/>
      <c r="J1079"/>
      <c r="K1079"/>
      <c r="L1079"/>
      <c r="M1079"/>
    </row>
    <row r="1080" spans="2:13" x14ac:dyDescent="0.25">
      <c r="B1080" s="351" t="s">
        <v>3482</v>
      </c>
      <c r="C1080" s="313" t="s">
        <v>3387</v>
      </c>
      <c r="D1080" s="312" t="s">
        <v>355</v>
      </c>
      <c r="E1080" s="180" t="s">
        <v>7</v>
      </c>
      <c r="F1080" s="377">
        <v>1511.0165750000001</v>
      </c>
      <c r="G1080" s="153">
        <f t="shared" si="172"/>
        <v>302.2</v>
      </c>
      <c r="H1080" s="25">
        <f t="shared" si="173"/>
        <v>1813.2165750000001</v>
      </c>
      <c r="I1080" s="51"/>
      <c r="J1080"/>
      <c r="K1080"/>
      <c r="L1080"/>
      <c r="M1080"/>
    </row>
    <row r="1081" spans="2:13" x14ac:dyDescent="0.25">
      <c r="B1081" s="351" t="s">
        <v>3483</v>
      </c>
      <c r="C1081" s="313" t="s">
        <v>3388</v>
      </c>
      <c r="D1081" s="312" t="s">
        <v>355</v>
      </c>
      <c r="E1081" s="180" t="s">
        <v>7</v>
      </c>
      <c r="F1081" s="377">
        <v>53.776950250000006</v>
      </c>
      <c r="G1081" s="153">
        <f t="shared" si="172"/>
        <v>10.76</v>
      </c>
      <c r="H1081" s="25">
        <f t="shared" si="173"/>
        <v>64.536950250000004</v>
      </c>
      <c r="I1081" s="51"/>
      <c r="J1081"/>
      <c r="K1081"/>
      <c r="L1081"/>
      <c r="M1081"/>
    </row>
    <row r="1082" spans="2:13" x14ac:dyDescent="0.25">
      <c r="B1082" s="351" t="s">
        <v>3484</v>
      </c>
      <c r="C1082" s="313" t="s">
        <v>3243</v>
      </c>
      <c r="D1082" s="312" t="s">
        <v>355</v>
      </c>
      <c r="E1082" s="180" t="s">
        <v>7</v>
      </c>
      <c r="F1082" s="377">
        <v>118.44802997000001</v>
      </c>
      <c r="G1082" s="153">
        <f t="shared" si="172"/>
        <v>23.69</v>
      </c>
      <c r="H1082" s="25">
        <f t="shared" si="173"/>
        <v>142.13802997000002</v>
      </c>
      <c r="I1082" s="51"/>
      <c r="J1082"/>
      <c r="K1082"/>
      <c r="L1082"/>
      <c r="M1082"/>
    </row>
    <row r="1083" spans="2:13" x14ac:dyDescent="0.25">
      <c r="B1083" s="351" t="s">
        <v>3485</v>
      </c>
      <c r="C1083" s="313" t="s">
        <v>3389</v>
      </c>
      <c r="D1083" s="312" t="s">
        <v>355</v>
      </c>
      <c r="E1083" s="180" t="s">
        <v>7</v>
      </c>
      <c r="F1083" s="377">
        <v>162.07053500000001</v>
      </c>
      <c r="G1083" s="153">
        <f t="shared" si="172"/>
        <v>32.409999999999997</v>
      </c>
      <c r="H1083" s="25">
        <f t="shared" si="173"/>
        <v>194.480535</v>
      </c>
      <c r="I1083" s="51"/>
      <c r="J1083"/>
      <c r="K1083"/>
      <c r="L1083"/>
      <c r="M1083"/>
    </row>
    <row r="1084" spans="2:13" x14ac:dyDescent="0.25">
      <c r="B1084" s="351" t="s">
        <v>3486</v>
      </c>
      <c r="C1084" s="313" t="s">
        <v>3244</v>
      </c>
      <c r="D1084" s="312" t="s">
        <v>355</v>
      </c>
      <c r="E1084" s="180" t="s">
        <v>7</v>
      </c>
      <c r="F1084" s="377">
        <v>119.30299577</v>
      </c>
      <c r="G1084" s="153">
        <f t="shared" si="172"/>
        <v>23.86</v>
      </c>
      <c r="H1084" s="25">
        <f t="shared" si="173"/>
        <v>143.16299577000001</v>
      </c>
      <c r="I1084" s="51"/>
      <c r="J1084"/>
      <c r="K1084"/>
      <c r="L1084"/>
      <c r="M1084"/>
    </row>
    <row r="1085" spans="2:13" x14ac:dyDescent="0.25">
      <c r="B1085" s="351" t="s">
        <v>3487</v>
      </c>
      <c r="C1085" s="313" t="s">
        <v>3390</v>
      </c>
      <c r="D1085" s="312" t="s">
        <v>355</v>
      </c>
      <c r="E1085" s="180" t="s">
        <v>7</v>
      </c>
      <c r="F1085" s="377">
        <v>121.69715000000001</v>
      </c>
      <c r="G1085" s="153">
        <f t="shared" si="172"/>
        <v>24.34</v>
      </c>
      <c r="H1085" s="25">
        <f t="shared" si="173"/>
        <v>146.03715</v>
      </c>
      <c r="I1085" s="51"/>
      <c r="J1085"/>
      <c r="K1085"/>
      <c r="L1085"/>
      <c r="M1085"/>
    </row>
    <row r="1086" spans="2:13" x14ac:dyDescent="0.25">
      <c r="B1086" s="351" t="s">
        <v>3488</v>
      </c>
      <c r="C1086" s="313" t="s">
        <v>3391</v>
      </c>
      <c r="D1086" s="312" t="s">
        <v>355</v>
      </c>
      <c r="E1086" s="180" t="s">
        <v>7</v>
      </c>
      <c r="F1086" s="377">
        <v>206.18435371000004</v>
      </c>
      <c r="G1086" s="153">
        <f t="shared" si="172"/>
        <v>41.24</v>
      </c>
      <c r="H1086" s="25">
        <f t="shared" si="173"/>
        <v>247.42435371000005</v>
      </c>
      <c r="I1086" s="51"/>
      <c r="J1086"/>
      <c r="K1086"/>
      <c r="L1086"/>
      <c r="M1086"/>
    </row>
    <row r="1087" spans="2:13" x14ac:dyDescent="0.25">
      <c r="B1087" s="351" t="s">
        <v>3489</v>
      </c>
      <c r="C1087" s="313" t="s">
        <v>3392</v>
      </c>
      <c r="D1087" s="312" t="s">
        <v>355</v>
      </c>
      <c r="E1087" s="180" t="s">
        <v>7</v>
      </c>
      <c r="F1087" s="377">
        <v>93.198290000000014</v>
      </c>
      <c r="G1087" s="153">
        <f t="shared" si="172"/>
        <v>18.64</v>
      </c>
      <c r="H1087" s="25">
        <f t="shared" si="173"/>
        <v>111.83829000000001</v>
      </c>
      <c r="I1087" s="51"/>
      <c r="J1087"/>
      <c r="K1087"/>
      <c r="L1087"/>
      <c r="M1087"/>
    </row>
    <row r="1088" spans="2:13" x14ac:dyDescent="0.25">
      <c r="B1088" s="351" t="s">
        <v>3490</v>
      </c>
      <c r="C1088" s="313" t="s">
        <v>3393</v>
      </c>
      <c r="D1088" s="312" t="s">
        <v>355</v>
      </c>
      <c r="E1088" s="180" t="s">
        <v>7</v>
      </c>
      <c r="F1088" s="377">
        <v>161.64321876000002</v>
      </c>
      <c r="G1088" s="153">
        <f t="shared" si="172"/>
        <v>32.33</v>
      </c>
      <c r="H1088" s="25">
        <f t="shared" si="173"/>
        <v>193.97321876000001</v>
      </c>
      <c r="I1088" s="51"/>
      <c r="J1088"/>
      <c r="K1088"/>
      <c r="L1088"/>
      <c r="M1088"/>
    </row>
    <row r="1089" spans="2:13" x14ac:dyDescent="0.25">
      <c r="B1089" s="351" t="s">
        <v>3491</v>
      </c>
      <c r="C1089" s="313" t="s">
        <v>3394</v>
      </c>
      <c r="D1089" s="312" t="s">
        <v>355</v>
      </c>
      <c r="E1089" s="180" t="s">
        <v>7</v>
      </c>
      <c r="F1089" s="377">
        <v>76.176570896000001</v>
      </c>
      <c r="G1089" s="153">
        <f t="shared" si="172"/>
        <v>15.24</v>
      </c>
      <c r="H1089" s="25">
        <f t="shared" si="173"/>
        <v>91.416570895999996</v>
      </c>
      <c r="I1089" s="51"/>
      <c r="J1089"/>
      <c r="K1089"/>
      <c r="L1089"/>
      <c r="M1089"/>
    </row>
    <row r="1090" spans="2:13" x14ac:dyDescent="0.25">
      <c r="B1090" s="351" t="s">
        <v>3492</v>
      </c>
      <c r="C1090" s="313" t="s">
        <v>3395</v>
      </c>
      <c r="D1090" s="312" t="s">
        <v>355</v>
      </c>
      <c r="E1090" s="180" t="s">
        <v>7</v>
      </c>
      <c r="F1090" s="377">
        <v>97.948100000000011</v>
      </c>
      <c r="G1090" s="153">
        <f t="shared" ref="G1090:G1131" si="174">ROUND(F1090*0.2,2)</f>
        <v>19.59</v>
      </c>
      <c r="H1090" s="25">
        <f t="shared" ref="H1090:H1131" si="175">F1090+G1090</f>
        <v>117.53810000000001</v>
      </c>
      <c r="I1090" s="51"/>
      <c r="J1090"/>
      <c r="K1090"/>
      <c r="L1090"/>
      <c r="M1090"/>
    </row>
    <row r="1091" spans="2:13" x14ac:dyDescent="0.25">
      <c r="B1091" s="351" t="s">
        <v>3493</v>
      </c>
      <c r="C1091" s="313" t="s">
        <v>3396</v>
      </c>
      <c r="D1091" s="312" t="s">
        <v>355</v>
      </c>
      <c r="E1091" s="180" t="s">
        <v>7</v>
      </c>
      <c r="F1091" s="377">
        <v>151.95860615999999</v>
      </c>
      <c r="G1091" s="153">
        <f t="shared" si="174"/>
        <v>30.39</v>
      </c>
      <c r="H1091" s="25">
        <f t="shared" si="175"/>
        <v>182.34860615999997</v>
      </c>
      <c r="I1091" s="51"/>
      <c r="J1091"/>
      <c r="K1091"/>
      <c r="L1091"/>
      <c r="M1091"/>
    </row>
    <row r="1092" spans="2:13" x14ac:dyDescent="0.25">
      <c r="B1092" s="351" t="s">
        <v>3494</v>
      </c>
      <c r="C1092" s="313" t="s">
        <v>3397</v>
      </c>
      <c r="D1092" s="312" t="s">
        <v>355</v>
      </c>
      <c r="E1092" s="180" t="s">
        <v>7</v>
      </c>
      <c r="F1092" s="377">
        <v>251.12947250000002</v>
      </c>
      <c r="G1092" s="153">
        <f t="shared" si="174"/>
        <v>50.23</v>
      </c>
      <c r="H1092" s="25">
        <f t="shared" si="175"/>
        <v>301.35947250000004</v>
      </c>
      <c r="I1092" s="51"/>
      <c r="J1092"/>
      <c r="K1092"/>
      <c r="L1092"/>
      <c r="M1092"/>
    </row>
    <row r="1093" spans="2:13" x14ac:dyDescent="0.25">
      <c r="B1093" s="351" t="s">
        <v>3495</v>
      </c>
      <c r="C1093" s="313" t="s">
        <v>3398</v>
      </c>
      <c r="D1093" s="312" t="s">
        <v>355</v>
      </c>
      <c r="E1093" s="180" t="s">
        <v>7</v>
      </c>
      <c r="F1093" s="377">
        <v>116.84834396000001</v>
      </c>
      <c r="G1093" s="153">
        <f t="shared" si="174"/>
        <v>23.37</v>
      </c>
      <c r="H1093" s="25">
        <f t="shared" si="175"/>
        <v>140.21834396</v>
      </c>
      <c r="I1093" s="51"/>
      <c r="J1093"/>
      <c r="K1093"/>
      <c r="L1093"/>
      <c r="M1093"/>
    </row>
    <row r="1094" spans="2:13" x14ac:dyDescent="0.25">
      <c r="B1094" s="351" t="s">
        <v>3496</v>
      </c>
      <c r="C1094" s="313" t="s">
        <v>3246</v>
      </c>
      <c r="D1094" s="312" t="s">
        <v>355</v>
      </c>
      <c r="E1094" s="180" t="s">
        <v>7</v>
      </c>
      <c r="F1094" s="377">
        <v>214.63509900000003</v>
      </c>
      <c r="G1094" s="153">
        <f t="shared" si="174"/>
        <v>42.93</v>
      </c>
      <c r="H1094" s="25">
        <f t="shared" si="175"/>
        <v>257.56509900000003</v>
      </c>
      <c r="I1094" s="51"/>
      <c r="J1094"/>
      <c r="K1094"/>
      <c r="L1094"/>
      <c r="M1094"/>
    </row>
    <row r="1095" spans="2:13" x14ac:dyDescent="0.25">
      <c r="B1095" s="351" t="s">
        <v>3497</v>
      </c>
      <c r="C1095" s="313" t="s">
        <v>3399</v>
      </c>
      <c r="D1095" s="312" t="s">
        <v>355</v>
      </c>
      <c r="E1095" s="180" t="s">
        <v>7</v>
      </c>
      <c r="F1095" s="377">
        <v>177.79648927</v>
      </c>
      <c r="G1095" s="153">
        <f t="shared" si="174"/>
        <v>35.56</v>
      </c>
      <c r="H1095" s="25">
        <f t="shared" si="175"/>
        <v>213.35648927</v>
      </c>
      <c r="I1095" s="51"/>
      <c r="J1095"/>
      <c r="K1095"/>
      <c r="L1095"/>
      <c r="M1095"/>
    </row>
    <row r="1096" spans="2:13" x14ac:dyDescent="0.25">
      <c r="B1096" s="351" t="s">
        <v>3498</v>
      </c>
      <c r="C1096" s="313" t="s">
        <v>3400</v>
      </c>
      <c r="D1096" s="312" t="s">
        <v>355</v>
      </c>
      <c r="E1096" s="180" t="s">
        <v>7</v>
      </c>
      <c r="F1096" s="377">
        <v>163.25798750000001</v>
      </c>
      <c r="G1096" s="153">
        <f t="shared" si="174"/>
        <v>32.65</v>
      </c>
      <c r="H1096" s="25">
        <f t="shared" si="175"/>
        <v>195.90798750000002</v>
      </c>
      <c r="I1096" s="51"/>
      <c r="J1096"/>
      <c r="K1096"/>
      <c r="L1096"/>
      <c r="M1096"/>
    </row>
    <row r="1097" spans="2:13" x14ac:dyDescent="0.25">
      <c r="B1097" s="351" t="s">
        <v>3499</v>
      </c>
      <c r="C1097" s="313" t="s">
        <v>3248</v>
      </c>
      <c r="D1097" s="312" t="s">
        <v>355</v>
      </c>
      <c r="E1097" s="180" t="s">
        <v>7</v>
      </c>
      <c r="F1097" s="377">
        <v>72.080101428000006</v>
      </c>
      <c r="G1097" s="153">
        <f t="shared" si="174"/>
        <v>14.42</v>
      </c>
      <c r="H1097" s="25">
        <f t="shared" si="175"/>
        <v>86.500101428000008</v>
      </c>
      <c r="I1097" s="51"/>
      <c r="J1097"/>
      <c r="K1097"/>
      <c r="L1097"/>
      <c r="M1097"/>
    </row>
    <row r="1098" spans="2:13" x14ac:dyDescent="0.25">
      <c r="B1098" s="351" t="s">
        <v>3500</v>
      </c>
      <c r="C1098" s="313" t="s">
        <v>3401</v>
      </c>
      <c r="D1098" s="312" t="s">
        <v>355</v>
      </c>
      <c r="E1098" s="180" t="s">
        <v>7</v>
      </c>
      <c r="F1098" s="377">
        <v>79.898821999999996</v>
      </c>
      <c r="G1098" s="153">
        <f t="shared" si="174"/>
        <v>15.98</v>
      </c>
      <c r="H1098" s="25">
        <f t="shared" si="175"/>
        <v>95.878822</v>
      </c>
      <c r="I1098" s="51"/>
      <c r="J1098"/>
      <c r="K1098"/>
      <c r="L1098"/>
      <c r="M1098"/>
    </row>
    <row r="1099" spans="2:13" x14ac:dyDescent="0.25">
      <c r="B1099" s="351" t="s">
        <v>3501</v>
      </c>
      <c r="C1099" s="313" t="s">
        <v>3402</v>
      </c>
      <c r="D1099" s="312" t="s">
        <v>355</v>
      </c>
      <c r="E1099" s="180" t="s">
        <v>7</v>
      </c>
      <c r="F1099" s="377">
        <v>76.176570896000001</v>
      </c>
      <c r="G1099" s="153">
        <f t="shared" si="174"/>
        <v>15.24</v>
      </c>
      <c r="H1099" s="25">
        <f t="shared" si="175"/>
        <v>91.416570895999996</v>
      </c>
      <c r="I1099" s="51"/>
      <c r="J1099"/>
      <c r="K1099"/>
      <c r="L1099"/>
      <c r="M1099"/>
    </row>
    <row r="1100" spans="2:13" x14ac:dyDescent="0.25">
      <c r="B1100" s="351" t="s">
        <v>3502</v>
      </c>
      <c r="C1100" s="313" t="s">
        <v>3403</v>
      </c>
      <c r="D1100" s="312" t="s">
        <v>355</v>
      </c>
      <c r="E1100" s="180" t="s">
        <v>7</v>
      </c>
      <c r="F1100" s="377">
        <v>133.57167500000003</v>
      </c>
      <c r="G1100" s="153">
        <f t="shared" si="174"/>
        <v>26.71</v>
      </c>
      <c r="H1100" s="25">
        <f t="shared" si="175"/>
        <v>160.28167500000004</v>
      </c>
      <c r="I1100" s="51"/>
      <c r="J1100"/>
      <c r="K1100"/>
      <c r="L1100"/>
      <c r="M1100"/>
    </row>
    <row r="1101" spans="2:13" x14ac:dyDescent="0.25">
      <c r="B1101" s="351" t="s">
        <v>3503</v>
      </c>
      <c r="C1101" s="313" t="s">
        <v>3404</v>
      </c>
      <c r="D1101" s="312" t="s">
        <v>355</v>
      </c>
      <c r="E1101" s="180" t="s">
        <v>7</v>
      </c>
      <c r="F1101" s="377">
        <v>72.673744348</v>
      </c>
      <c r="G1101" s="153">
        <f t="shared" si="174"/>
        <v>14.53</v>
      </c>
      <c r="H1101" s="25">
        <f t="shared" si="175"/>
        <v>87.203744348000001</v>
      </c>
      <c r="I1101" s="51"/>
      <c r="J1101"/>
      <c r="K1101"/>
      <c r="L1101"/>
      <c r="M1101"/>
    </row>
    <row r="1102" spans="2:13" x14ac:dyDescent="0.25">
      <c r="B1102" s="351" t="s">
        <v>3504</v>
      </c>
      <c r="C1102" s="313" t="s">
        <v>3405</v>
      </c>
      <c r="D1102" s="312" t="s">
        <v>355</v>
      </c>
      <c r="E1102" s="180" t="s">
        <v>7</v>
      </c>
      <c r="F1102" s="377">
        <v>119.58481783000001</v>
      </c>
      <c r="G1102" s="153">
        <f t="shared" si="174"/>
        <v>23.92</v>
      </c>
      <c r="H1102" s="25">
        <f t="shared" si="175"/>
        <v>143.50481783000001</v>
      </c>
      <c r="I1102" s="51"/>
      <c r="J1102"/>
      <c r="K1102"/>
      <c r="L1102"/>
      <c r="M1102"/>
    </row>
    <row r="1103" spans="2:13" x14ac:dyDescent="0.25">
      <c r="B1103" s="351" t="s">
        <v>3505</v>
      </c>
      <c r="C1103" s="313" t="s">
        <v>3250</v>
      </c>
      <c r="D1103" s="312" t="s">
        <v>355</v>
      </c>
      <c r="E1103" s="180" t="s">
        <v>7</v>
      </c>
      <c r="F1103" s="377">
        <v>64.680897408000007</v>
      </c>
      <c r="G1103" s="153">
        <f t="shared" si="174"/>
        <v>12.94</v>
      </c>
      <c r="H1103" s="25">
        <f t="shared" si="175"/>
        <v>77.620897408000005</v>
      </c>
      <c r="I1103" s="51"/>
      <c r="J1103"/>
      <c r="K1103"/>
      <c r="L1103"/>
      <c r="M1103"/>
    </row>
    <row r="1104" spans="2:13" x14ac:dyDescent="0.25">
      <c r="B1104" s="351" t="s">
        <v>3506</v>
      </c>
      <c r="C1104" s="313" t="s">
        <v>3406</v>
      </c>
      <c r="D1104" s="312" t="s">
        <v>355</v>
      </c>
      <c r="E1104" s="180" t="s">
        <v>7</v>
      </c>
      <c r="F1104" s="377">
        <v>52.958924639000003</v>
      </c>
      <c r="G1104" s="153">
        <f t="shared" si="174"/>
        <v>10.59</v>
      </c>
      <c r="H1104" s="25">
        <f t="shared" si="175"/>
        <v>63.548924639000006</v>
      </c>
      <c r="I1104" s="51"/>
      <c r="J1104"/>
      <c r="K1104"/>
      <c r="L1104"/>
      <c r="M1104"/>
    </row>
    <row r="1105" spans="2:13" x14ac:dyDescent="0.25">
      <c r="B1105" s="351" t="s">
        <v>3507</v>
      </c>
      <c r="C1105" s="313" t="s">
        <v>3407</v>
      </c>
      <c r="D1105" s="312" t="s">
        <v>355</v>
      </c>
      <c r="E1105" s="180" t="s">
        <v>7</v>
      </c>
      <c r="F1105" s="377">
        <v>128.36613323</v>
      </c>
      <c r="G1105" s="153">
        <f t="shared" si="174"/>
        <v>25.67</v>
      </c>
      <c r="H1105" s="25">
        <f t="shared" si="175"/>
        <v>154.03613323000002</v>
      </c>
      <c r="I1105" s="51"/>
      <c r="J1105"/>
      <c r="K1105"/>
      <c r="L1105"/>
      <c r="M1105"/>
    </row>
    <row r="1106" spans="2:13" x14ac:dyDescent="0.25">
      <c r="B1106" s="351" t="s">
        <v>3508</v>
      </c>
      <c r="C1106" s="313" t="s">
        <v>3408</v>
      </c>
      <c r="D1106" s="312" t="s">
        <v>355</v>
      </c>
      <c r="E1106" s="180" t="s">
        <v>7</v>
      </c>
      <c r="F1106" s="377">
        <v>363.93745999999999</v>
      </c>
      <c r="G1106" s="153">
        <f t="shared" si="174"/>
        <v>72.790000000000006</v>
      </c>
      <c r="H1106" s="25">
        <f t="shared" si="175"/>
        <v>436.72746000000001</v>
      </c>
      <c r="I1106" s="51"/>
      <c r="J1106"/>
      <c r="K1106"/>
      <c r="L1106"/>
      <c r="M1106"/>
    </row>
    <row r="1107" spans="2:13" x14ac:dyDescent="0.25">
      <c r="B1107" s="351" t="s">
        <v>3509</v>
      </c>
      <c r="C1107" s="313" t="s">
        <v>3409</v>
      </c>
      <c r="D1107" s="312" t="s">
        <v>355</v>
      </c>
      <c r="E1107" s="180" t="s">
        <v>7</v>
      </c>
      <c r="F1107" s="377">
        <v>101.903208456</v>
      </c>
      <c r="G1107" s="153">
        <f t="shared" si="174"/>
        <v>20.38</v>
      </c>
      <c r="H1107" s="25">
        <f t="shared" si="175"/>
        <v>122.283208456</v>
      </c>
      <c r="I1107" s="51"/>
      <c r="J1107"/>
      <c r="K1107"/>
      <c r="L1107"/>
      <c r="M1107"/>
    </row>
    <row r="1108" spans="2:13" x14ac:dyDescent="0.25">
      <c r="B1108" s="351" t="s">
        <v>3510</v>
      </c>
      <c r="C1108" s="313" t="s">
        <v>3410</v>
      </c>
      <c r="D1108" s="312" t="s">
        <v>355</v>
      </c>
      <c r="E1108" s="180" t="s">
        <v>7</v>
      </c>
      <c r="F1108" s="377">
        <v>66.207703000000009</v>
      </c>
      <c r="G1108" s="153">
        <f t="shared" si="174"/>
        <v>13.24</v>
      </c>
      <c r="H1108" s="25">
        <f t="shared" si="175"/>
        <v>79.447703000000004</v>
      </c>
      <c r="I1108" s="51"/>
      <c r="J1108"/>
      <c r="K1108"/>
      <c r="L1108"/>
      <c r="M1108"/>
    </row>
    <row r="1109" spans="2:13" x14ac:dyDescent="0.25">
      <c r="B1109" s="351" t="s">
        <v>3511</v>
      </c>
      <c r="C1109" s="313" t="s">
        <v>3411</v>
      </c>
      <c r="D1109" s="312" t="s">
        <v>355</v>
      </c>
      <c r="E1109" s="180" t="s">
        <v>7</v>
      </c>
      <c r="F1109" s="377">
        <v>249.48512161000002</v>
      </c>
      <c r="G1109" s="153">
        <f t="shared" si="174"/>
        <v>49.9</v>
      </c>
      <c r="H1109" s="25">
        <f t="shared" si="175"/>
        <v>299.38512161</v>
      </c>
      <c r="I1109" s="51"/>
      <c r="J1109"/>
      <c r="K1109"/>
      <c r="L1109"/>
      <c r="M1109"/>
    </row>
    <row r="1110" spans="2:13" x14ac:dyDescent="0.25">
      <c r="B1110" s="351" t="s">
        <v>3512</v>
      </c>
      <c r="C1110" s="313" t="s">
        <v>3412</v>
      </c>
      <c r="D1110" s="312" t="s">
        <v>355</v>
      </c>
      <c r="E1110" s="180" t="s">
        <v>7</v>
      </c>
      <c r="F1110" s="377">
        <v>83.375049611999998</v>
      </c>
      <c r="G1110" s="153">
        <f t="shared" si="174"/>
        <v>16.68</v>
      </c>
      <c r="H1110" s="25">
        <f t="shared" si="175"/>
        <v>100.055049612</v>
      </c>
      <c r="I1110" s="51"/>
      <c r="J1110"/>
      <c r="K1110"/>
      <c r="L1110"/>
      <c r="M1110"/>
    </row>
    <row r="1111" spans="2:13" x14ac:dyDescent="0.25">
      <c r="B1111" s="351" t="s">
        <v>3513</v>
      </c>
      <c r="C1111" s="313" t="s">
        <v>3413</v>
      </c>
      <c r="D1111" s="312" t="s">
        <v>355</v>
      </c>
      <c r="E1111" s="180" t="s">
        <v>7</v>
      </c>
      <c r="F1111" s="377">
        <v>76.560055556000009</v>
      </c>
      <c r="G1111" s="153">
        <f t="shared" si="174"/>
        <v>15.31</v>
      </c>
      <c r="H1111" s="25">
        <f t="shared" si="175"/>
        <v>91.870055556000011</v>
      </c>
      <c r="I1111" s="51"/>
      <c r="J1111"/>
      <c r="K1111"/>
      <c r="L1111"/>
      <c r="M1111"/>
    </row>
    <row r="1112" spans="2:13" x14ac:dyDescent="0.25">
      <c r="B1112" s="351" t="s">
        <v>3514</v>
      </c>
      <c r="C1112" s="313" t="s">
        <v>3251</v>
      </c>
      <c r="D1112" s="312" t="s">
        <v>355</v>
      </c>
      <c r="E1112" s="180" t="s">
        <v>7</v>
      </c>
      <c r="F1112" s="377">
        <v>67.612580136000005</v>
      </c>
      <c r="G1112" s="153">
        <f t="shared" si="174"/>
        <v>13.52</v>
      </c>
      <c r="H1112" s="25">
        <f t="shared" si="175"/>
        <v>81.132580136000001</v>
      </c>
      <c r="I1112" s="51"/>
      <c r="J1112"/>
      <c r="K1112"/>
      <c r="L1112"/>
      <c r="M1112"/>
    </row>
    <row r="1113" spans="2:13" x14ac:dyDescent="0.25">
      <c r="B1113" s="351" t="s">
        <v>3515</v>
      </c>
      <c r="C1113" s="313" t="s">
        <v>3414</v>
      </c>
      <c r="D1113" s="312" t="s">
        <v>355</v>
      </c>
      <c r="E1113" s="180" t="s">
        <v>7</v>
      </c>
      <c r="F1113" s="377">
        <v>128.62595616999999</v>
      </c>
      <c r="G1113" s="153">
        <f t="shared" si="174"/>
        <v>25.73</v>
      </c>
      <c r="H1113" s="25">
        <f t="shared" si="175"/>
        <v>154.35595616999998</v>
      </c>
      <c r="I1113" s="51"/>
      <c r="J1113"/>
      <c r="K1113"/>
      <c r="L1113"/>
      <c r="M1113"/>
    </row>
    <row r="1114" spans="2:13" x14ac:dyDescent="0.25">
      <c r="B1114" s="351" t="s">
        <v>3516</v>
      </c>
      <c r="C1114" s="313" t="s">
        <v>2872</v>
      </c>
      <c r="D1114" s="312" t="s">
        <v>355</v>
      </c>
      <c r="E1114" s="180" t="s">
        <v>7</v>
      </c>
      <c r="F1114" s="377">
        <v>186.2209647775</v>
      </c>
      <c r="G1114" s="153">
        <f t="shared" si="174"/>
        <v>37.24</v>
      </c>
      <c r="H1114" s="25">
        <f t="shared" si="175"/>
        <v>223.46096477750001</v>
      </c>
      <c r="I1114" s="51"/>
      <c r="J1114"/>
      <c r="K1114"/>
      <c r="L1114"/>
      <c r="M1114"/>
    </row>
    <row r="1115" spans="2:13" x14ac:dyDescent="0.25">
      <c r="B1115" s="351" t="s">
        <v>3517</v>
      </c>
      <c r="C1115" s="313" t="s">
        <v>3253</v>
      </c>
      <c r="D1115" s="312" t="s">
        <v>355</v>
      </c>
      <c r="E1115" s="180" t="s">
        <v>7</v>
      </c>
      <c r="F1115" s="377">
        <v>151.95860615999999</v>
      </c>
      <c r="G1115" s="153">
        <f t="shared" si="174"/>
        <v>30.39</v>
      </c>
      <c r="H1115" s="25">
        <f t="shared" si="175"/>
        <v>182.34860615999997</v>
      </c>
      <c r="I1115" s="51"/>
      <c r="J1115"/>
      <c r="K1115"/>
      <c r="L1115"/>
      <c r="M1115"/>
    </row>
    <row r="1116" spans="2:13" x14ac:dyDescent="0.25">
      <c r="B1116" s="351" t="s">
        <v>3518</v>
      </c>
      <c r="C1116" s="313" t="s">
        <v>3415</v>
      </c>
      <c r="D1116" s="312" t="s">
        <v>355</v>
      </c>
      <c r="E1116" s="180" t="s">
        <v>7</v>
      </c>
      <c r="F1116" s="377">
        <v>196.52640671</v>
      </c>
      <c r="G1116" s="153">
        <f t="shared" si="174"/>
        <v>39.31</v>
      </c>
      <c r="H1116" s="25">
        <f t="shared" si="175"/>
        <v>235.83640671000001</v>
      </c>
      <c r="I1116" s="51"/>
      <c r="J1116"/>
      <c r="K1116"/>
      <c r="L1116"/>
      <c r="M1116"/>
    </row>
    <row r="1117" spans="2:13" x14ac:dyDescent="0.25">
      <c r="B1117" s="351" t="s">
        <v>3519</v>
      </c>
      <c r="C1117" s="313" t="s">
        <v>3254</v>
      </c>
      <c r="D1117" s="312" t="s">
        <v>355</v>
      </c>
      <c r="E1117" s="180" t="s">
        <v>7</v>
      </c>
      <c r="F1117" s="377">
        <v>137.00512099000002</v>
      </c>
      <c r="G1117" s="153">
        <f t="shared" si="174"/>
        <v>27.4</v>
      </c>
      <c r="H1117" s="25">
        <f t="shared" si="175"/>
        <v>164.40512099000003</v>
      </c>
      <c r="I1117" s="51"/>
      <c r="J1117"/>
      <c r="K1117"/>
      <c r="L1117"/>
      <c r="M1117"/>
    </row>
    <row r="1118" spans="2:13" x14ac:dyDescent="0.25">
      <c r="B1118" s="351" t="s">
        <v>3520</v>
      </c>
      <c r="C1118" s="313" t="s">
        <v>3416</v>
      </c>
      <c r="D1118" s="312" t="s">
        <v>355</v>
      </c>
      <c r="E1118" s="180" t="s">
        <v>7</v>
      </c>
      <c r="F1118" s="377">
        <v>140.69639000000001</v>
      </c>
      <c r="G1118" s="153">
        <f t="shared" si="174"/>
        <v>28.14</v>
      </c>
      <c r="H1118" s="25">
        <f t="shared" si="175"/>
        <v>168.83638999999999</v>
      </c>
      <c r="I1118" s="51"/>
      <c r="J1118"/>
      <c r="K1118"/>
      <c r="L1118"/>
      <c r="M1118"/>
    </row>
    <row r="1119" spans="2:13" x14ac:dyDescent="0.25">
      <c r="B1119" s="351" t="s">
        <v>3521</v>
      </c>
      <c r="C1119" s="313" t="s">
        <v>3417</v>
      </c>
      <c r="D1119" s="312" t="s">
        <v>355</v>
      </c>
      <c r="E1119" s="180" t="s">
        <v>7</v>
      </c>
      <c r="F1119" s="377">
        <v>256.50992394000002</v>
      </c>
      <c r="G1119" s="153">
        <f t="shared" si="174"/>
        <v>51.3</v>
      </c>
      <c r="H1119" s="25">
        <f t="shared" si="175"/>
        <v>307.80992394000003</v>
      </c>
      <c r="I1119" s="51"/>
      <c r="J1119"/>
      <c r="K1119"/>
      <c r="L1119"/>
      <c r="M1119"/>
    </row>
    <row r="1120" spans="2:13" x14ac:dyDescent="0.25">
      <c r="B1120" s="351" t="s">
        <v>3522</v>
      </c>
      <c r="C1120" s="313" t="s">
        <v>2875</v>
      </c>
      <c r="D1120" s="312" t="s">
        <v>355</v>
      </c>
      <c r="E1120" s="180" t="s">
        <v>7</v>
      </c>
      <c r="F1120" s="377">
        <v>105.986236795</v>
      </c>
      <c r="G1120" s="153">
        <f t="shared" si="174"/>
        <v>21.2</v>
      </c>
      <c r="H1120" s="25">
        <f t="shared" si="175"/>
        <v>127.186236795</v>
      </c>
      <c r="I1120" s="51"/>
      <c r="J1120"/>
      <c r="K1120"/>
      <c r="L1120"/>
      <c r="M1120"/>
    </row>
    <row r="1121" spans="2:13" x14ac:dyDescent="0.25">
      <c r="B1121" s="351" t="s">
        <v>3523</v>
      </c>
      <c r="C1121" s="313" t="s">
        <v>3418</v>
      </c>
      <c r="D1121" s="312" t="s">
        <v>355</v>
      </c>
      <c r="E1121" s="180" t="s">
        <v>7</v>
      </c>
      <c r="F1121" s="377">
        <v>3600.9329750000002</v>
      </c>
      <c r="G1121" s="153">
        <f t="shared" si="174"/>
        <v>720.19</v>
      </c>
      <c r="H1121" s="25">
        <f t="shared" si="175"/>
        <v>4321.1229750000002</v>
      </c>
      <c r="I1121" s="51"/>
      <c r="J1121"/>
      <c r="K1121"/>
      <c r="L1121"/>
      <c r="M1121"/>
    </row>
    <row r="1122" spans="2:13" x14ac:dyDescent="0.25">
      <c r="B1122" s="351" t="s">
        <v>3524</v>
      </c>
      <c r="C1122" s="313" t="s">
        <v>3419</v>
      </c>
      <c r="D1122" s="312" t="s">
        <v>355</v>
      </c>
      <c r="E1122" s="180" t="s">
        <v>7</v>
      </c>
      <c r="F1122" s="377">
        <v>137.24619468</v>
      </c>
      <c r="G1122" s="153">
        <f t="shared" si="174"/>
        <v>27.45</v>
      </c>
      <c r="H1122" s="25">
        <f t="shared" si="175"/>
        <v>164.69619467999999</v>
      </c>
      <c r="I1122" s="51"/>
      <c r="J1122"/>
      <c r="K1122"/>
      <c r="L1122"/>
      <c r="M1122"/>
    </row>
    <row r="1123" spans="2:13" x14ac:dyDescent="0.25">
      <c r="B1123" s="351" t="s">
        <v>3525</v>
      </c>
      <c r="C1123" s="313" t="s">
        <v>3420</v>
      </c>
      <c r="D1123" s="312" t="s">
        <v>355</v>
      </c>
      <c r="E1123" s="180" t="s">
        <v>7</v>
      </c>
      <c r="F1123" s="377">
        <v>180.12139626999999</v>
      </c>
      <c r="G1123" s="153">
        <f t="shared" si="174"/>
        <v>36.020000000000003</v>
      </c>
      <c r="H1123" s="25">
        <f t="shared" si="175"/>
        <v>216.14139627</v>
      </c>
      <c r="I1123" s="51"/>
      <c r="J1123"/>
      <c r="K1123"/>
      <c r="L1123"/>
      <c r="M1123"/>
    </row>
    <row r="1124" spans="2:13" x14ac:dyDescent="0.25">
      <c r="B1124" s="351" t="s">
        <v>3526</v>
      </c>
      <c r="C1124" s="313" t="s">
        <v>3421</v>
      </c>
      <c r="D1124" s="312" t="s">
        <v>355</v>
      </c>
      <c r="E1124" s="180" t="s">
        <v>7</v>
      </c>
      <c r="F1124" s="377">
        <v>104.43192397000001</v>
      </c>
      <c r="G1124" s="153">
        <f t="shared" si="174"/>
        <v>20.89</v>
      </c>
      <c r="H1124" s="25">
        <f t="shared" si="175"/>
        <v>125.32192397000001</v>
      </c>
      <c r="I1124" s="51"/>
      <c r="J1124"/>
      <c r="K1124"/>
      <c r="L1124"/>
      <c r="M1124"/>
    </row>
    <row r="1125" spans="2:13" x14ac:dyDescent="0.25">
      <c r="B1125" s="351" t="s">
        <v>3527</v>
      </c>
      <c r="C1125" s="313" t="s">
        <v>3422</v>
      </c>
      <c r="D1125" s="312" t="s">
        <v>355</v>
      </c>
      <c r="E1125" s="180" t="s">
        <v>7</v>
      </c>
      <c r="F1125" s="377">
        <v>96.044142828000005</v>
      </c>
      <c r="G1125" s="153">
        <f t="shared" si="174"/>
        <v>19.21</v>
      </c>
      <c r="H1125" s="25">
        <f t="shared" si="175"/>
        <v>115.254142828</v>
      </c>
      <c r="I1125" s="51"/>
      <c r="J1125"/>
      <c r="K1125"/>
      <c r="L1125"/>
      <c r="M1125"/>
    </row>
    <row r="1126" spans="2:13" x14ac:dyDescent="0.25">
      <c r="B1126" s="351" t="s">
        <v>3528</v>
      </c>
      <c r="C1126" s="313" t="s">
        <v>3423</v>
      </c>
      <c r="D1126" s="312" t="s">
        <v>355</v>
      </c>
      <c r="E1126" s="180" t="s">
        <v>7</v>
      </c>
      <c r="F1126" s="377">
        <v>162.70884280000001</v>
      </c>
      <c r="G1126" s="153">
        <f t="shared" si="174"/>
        <v>32.54</v>
      </c>
      <c r="H1126" s="25">
        <f t="shared" si="175"/>
        <v>195.24884280000001</v>
      </c>
      <c r="I1126" s="51"/>
      <c r="J1126"/>
      <c r="K1126"/>
      <c r="L1126"/>
      <c r="M1126"/>
    </row>
    <row r="1127" spans="2:13" x14ac:dyDescent="0.25">
      <c r="B1127" s="351" t="s">
        <v>3529</v>
      </c>
      <c r="C1127" s="313" t="s">
        <v>3424</v>
      </c>
      <c r="D1127" s="312" t="s">
        <v>355</v>
      </c>
      <c r="E1127" s="180" t="s">
        <v>7</v>
      </c>
      <c r="F1127" s="377">
        <v>225.0055175</v>
      </c>
      <c r="G1127" s="153">
        <f t="shared" si="174"/>
        <v>45</v>
      </c>
      <c r="H1127" s="25">
        <f t="shared" si="175"/>
        <v>270.0055175</v>
      </c>
      <c r="I1127" s="51"/>
      <c r="J1127"/>
      <c r="K1127"/>
      <c r="L1127"/>
      <c r="M1127"/>
    </row>
    <row r="1128" spans="2:13" x14ac:dyDescent="0.25">
      <c r="B1128" s="351" t="s">
        <v>3530</v>
      </c>
      <c r="C1128" s="313" t="s">
        <v>3425</v>
      </c>
      <c r="D1128" s="312" t="s">
        <v>355</v>
      </c>
      <c r="E1128" s="180" t="s">
        <v>7</v>
      </c>
      <c r="F1128" s="377">
        <v>128.36613323</v>
      </c>
      <c r="G1128" s="153">
        <f t="shared" si="174"/>
        <v>25.67</v>
      </c>
      <c r="H1128" s="25">
        <f t="shared" si="175"/>
        <v>154.03613323000002</v>
      </c>
      <c r="I1128" s="51"/>
      <c r="J1128"/>
      <c r="K1128"/>
      <c r="L1128"/>
      <c r="M1128"/>
    </row>
    <row r="1129" spans="2:13" x14ac:dyDescent="0.25">
      <c r="B1129" s="351" t="s">
        <v>3531</v>
      </c>
      <c r="C1129" s="313" t="s">
        <v>3426</v>
      </c>
      <c r="D1129" s="312" t="s">
        <v>355</v>
      </c>
      <c r="E1129" s="180" t="s">
        <v>7</v>
      </c>
      <c r="F1129" s="377">
        <v>76.573955000000012</v>
      </c>
      <c r="G1129" s="153">
        <f t="shared" si="174"/>
        <v>15.31</v>
      </c>
      <c r="H1129" s="25">
        <f t="shared" si="175"/>
        <v>91.883955000000014</v>
      </c>
      <c r="I1129" s="51"/>
      <c r="J1129"/>
      <c r="K1129"/>
      <c r="L1129"/>
      <c r="M1129"/>
    </row>
    <row r="1130" spans="2:13" x14ac:dyDescent="0.25">
      <c r="B1130" s="351" t="s">
        <v>3532</v>
      </c>
      <c r="C1130" s="313" t="s">
        <v>3427</v>
      </c>
      <c r="D1130" s="312" t="s">
        <v>355</v>
      </c>
      <c r="E1130" s="180" t="s">
        <v>7</v>
      </c>
      <c r="F1130" s="377">
        <v>197.08130117999997</v>
      </c>
      <c r="G1130" s="153">
        <f t="shared" si="174"/>
        <v>39.42</v>
      </c>
      <c r="H1130" s="25">
        <f t="shared" si="175"/>
        <v>236.50130117999998</v>
      </c>
      <c r="I1130" s="51"/>
      <c r="J1130"/>
      <c r="K1130"/>
      <c r="L1130"/>
      <c r="M1130"/>
    </row>
    <row r="1131" spans="2:13" x14ac:dyDescent="0.25">
      <c r="B1131" s="351" t="s">
        <v>3533</v>
      </c>
      <c r="C1131" s="313" t="s">
        <v>3256</v>
      </c>
      <c r="D1131" s="312" t="s">
        <v>355</v>
      </c>
      <c r="E1131" s="180" t="s">
        <v>7</v>
      </c>
      <c r="F1131" s="377">
        <v>77.979465443999999</v>
      </c>
      <c r="G1131" s="153">
        <f t="shared" si="174"/>
        <v>15.6</v>
      </c>
      <c r="H1131" s="25">
        <f t="shared" si="175"/>
        <v>93.579465443999993</v>
      </c>
      <c r="I1131" s="51"/>
      <c r="J1131"/>
      <c r="K1131"/>
      <c r="L1131"/>
      <c r="M1131"/>
    </row>
    <row r="1132" spans="2:13" ht="78.75" x14ac:dyDescent="0.25">
      <c r="B1132" s="254">
        <v>25</v>
      </c>
      <c r="C1132" s="171" t="s">
        <v>2922</v>
      </c>
      <c r="D1132" s="313" t="s">
        <v>2746</v>
      </c>
      <c r="E1132" s="180" t="s">
        <v>7</v>
      </c>
      <c r="F1132" s="372">
        <v>3512.78</v>
      </c>
      <c r="G1132" s="153">
        <f t="shared" si="170"/>
        <v>702.56</v>
      </c>
      <c r="H1132" s="25">
        <f t="shared" si="171"/>
        <v>4215.34</v>
      </c>
      <c r="I1132" s="51"/>
      <c r="J1132"/>
      <c r="K1132"/>
      <c r="L1132"/>
      <c r="M1132"/>
    </row>
    <row r="1133" spans="2:13" s="51" customFormat="1" x14ac:dyDescent="0.25">
      <c r="B1133" s="365" t="s">
        <v>1904</v>
      </c>
      <c r="C1133" s="313" t="s">
        <v>2800</v>
      </c>
      <c r="D1133" s="313" t="s">
        <v>2746</v>
      </c>
      <c r="E1133" s="132" t="s">
        <v>7</v>
      </c>
      <c r="F1133" s="373">
        <v>58.7</v>
      </c>
      <c r="G1133" s="154">
        <f t="shared" si="170"/>
        <v>11.74</v>
      </c>
      <c r="H1133" s="25">
        <f t="shared" si="171"/>
        <v>70.44</v>
      </c>
      <c r="I1133" s="366"/>
    </row>
    <row r="1134" spans="2:13" s="51" customFormat="1" x14ac:dyDescent="0.25">
      <c r="B1134" s="365" t="s">
        <v>1906</v>
      </c>
      <c r="C1134" s="313" t="s">
        <v>2923</v>
      </c>
      <c r="D1134" s="313" t="s">
        <v>2746</v>
      </c>
      <c r="E1134" s="132" t="s">
        <v>7</v>
      </c>
      <c r="F1134" s="373">
        <v>58.78</v>
      </c>
      <c r="G1134" s="154">
        <f t="shared" si="170"/>
        <v>11.76</v>
      </c>
      <c r="H1134" s="25">
        <f t="shared" si="171"/>
        <v>70.540000000000006</v>
      </c>
    </row>
    <row r="1135" spans="2:13" s="51" customFormat="1" x14ac:dyDescent="0.25">
      <c r="B1135" s="365" t="s">
        <v>1908</v>
      </c>
      <c r="C1135" s="313" t="s">
        <v>2924</v>
      </c>
      <c r="D1135" s="313" t="s">
        <v>2746</v>
      </c>
      <c r="E1135" s="132" t="s">
        <v>7</v>
      </c>
      <c r="F1135" s="373">
        <v>74.959999999999994</v>
      </c>
      <c r="G1135" s="154">
        <f t="shared" si="170"/>
        <v>14.99</v>
      </c>
      <c r="H1135" s="25">
        <f t="shared" si="171"/>
        <v>89.949999999999989</v>
      </c>
    </row>
    <row r="1136" spans="2:13" s="51" customFormat="1" x14ac:dyDescent="0.25">
      <c r="B1136" s="365" t="s">
        <v>1910</v>
      </c>
      <c r="C1136" s="313" t="s">
        <v>2813</v>
      </c>
      <c r="D1136" s="313" t="s">
        <v>2746</v>
      </c>
      <c r="E1136" s="132" t="s">
        <v>7</v>
      </c>
      <c r="F1136" s="373">
        <v>57.85</v>
      </c>
      <c r="G1136" s="154">
        <f t="shared" si="170"/>
        <v>11.57</v>
      </c>
      <c r="H1136" s="25">
        <f t="shared" si="171"/>
        <v>69.42</v>
      </c>
    </row>
    <row r="1137" spans="2:8" s="51" customFormat="1" x14ac:dyDescent="0.25">
      <c r="B1137" s="365" t="s">
        <v>1911</v>
      </c>
      <c r="C1137" s="313" t="s">
        <v>2925</v>
      </c>
      <c r="D1137" s="313" t="s">
        <v>2746</v>
      </c>
      <c r="E1137" s="132" t="s">
        <v>7</v>
      </c>
      <c r="F1137" s="373">
        <v>56.42</v>
      </c>
      <c r="G1137" s="154">
        <f t="shared" si="170"/>
        <v>11.28</v>
      </c>
      <c r="H1137" s="25">
        <f t="shared" si="171"/>
        <v>67.7</v>
      </c>
    </row>
    <row r="1138" spans="2:8" s="51" customFormat="1" x14ac:dyDescent="0.25">
      <c r="B1138" s="365" t="s">
        <v>1912</v>
      </c>
      <c r="C1138" s="313" t="s">
        <v>2814</v>
      </c>
      <c r="D1138" s="313" t="s">
        <v>2746</v>
      </c>
      <c r="E1138" s="132" t="s">
        <v>7</v>
      </c>
      <c r="F1138" s="373">
        <v>57.12</v>
      </c>
      <c r="G1138" s="154">
        <f t="shared" si="170"/>
        <v>11.42</v>
      </c>
      <c r="H1138" s="25">
        <f t="shared" si="171"/>
        <v>68.539999999999992</v>
      </c>
    </row>
    <row r="1139" spans="2:8" s="51" customFormat="1" x14ac:dyDescent="0.25">
      <c r="B1139" s="365" t="s">
        <v>1914</v>
      </c>
      <c r="C1139" s="313" t="s">
        <v>2926</v>
      </c>
      <c r="D1139" s="313" t="s">
        <v>2746</v>
      </c>
      <c r="E1139" s="132" t="s">
        <v>7</v>
      </c>
      <c r="F1139" s="373">
        <v>55.08</v>
      </c>
      <c r="G1139" s="154">
        <f t="shared" si="170"/>
        <v>11.02</v>
      </c>
      <c r="H1139" s="25">
        <f t="shared" si="171"/>
        <v>66.099999999999994</v>
      </c>
    </row>
    <row r="1140" spans="2:8" s="51" customFormat="1" x14ac:dyDescent="0.25">
      <c r="B1140" s="365" t="s">
        <v>1916</v>
      </c>
      <c r="C1140" s="313" t="s">
        <v>2815</v>
      </c>
      <c r="D1140" s="313" t="s">
        <v>2746</v>
      </c>
      <c r="E1140" s="132" t="s">
        <v>7</v>
      </c>
      <c r="F1140" s="373">
        <v>57.88</v>
      </c>
      <c r="G1140" s="154">
        <f t="shared" si="170"/>
        <v>11.58</v>
      </c>
      <c r="H1140" s="25">
        <f t="shared" si="171"/>
        <v>69.460000000000008</v>
      </c>
    </row>
    <row r="1141" spans="2:8" s="51" customFormat="1" x14ac:dyDescent="0.25">
      <c r="B1141" s="365" t="s">
        <v>1918</v>
      </c>
      <c r="C1141" s="313" t="s">
        <v>2927</v>
      </c>
      <c r="D1141" s="313" t="s">
        <v>2746</v>
      </c>
      <c r="E1141" s="132" t="s">
        <v>7</v>
      </c>
      <c r="F1141" s="373">
        <v>55.08</v>
      </c>
      <c r="G1141" s="154">
        <f t="shared" si="170"/>
        <v>11.02</v>
      </c>
      <c r="H1141" s="25">
        <f t="shared" si="171"/>
        <v>66.099999999999994</v>
      </c>
    </row>
    <row r="1142" spans="2:8" s="51" customFormat="1" x14ac:dyDescent="0.25">
      <c r="B1142" s="365" t="s">
        <v>2461</v>
      </c>
      <c r="C1142" s="313" t="s">
        <v>2928</v>
      </c>
      <c r="D1142" s="313" t="s">
        <v>2746</v>
      </c>
      <c r="E1142" s="132" t="s">
        <v>7</v>
      </c>
      <c r="F1142" s="373">
        <v>56.7</v>
      </c>
      <c r="G1142" s="154">
        <f t="shared" si="170"/>
        <v>11.34</v>
      </c>
      <c r="H1142" s="25">
        <f t="shared" si="171"/>
        <v>68.040000000000006</v>
      </c>
    </row>
    <row r="1143" spans="2:8" s="51" customFormat="1" x14ac:dyDescent="0.25">
      <c r="B1143" s="365" t="s">
        <v>2462</v>
      </c>
      <c r="C1143" s="313" t="s">
        <v>2830</v>
      </c>
      <c r="D1143" s="313" t="s">
        <v>2746</v>
      </c>
      <c r="E1143" s="132" t="s">
        <v>7</v>
      </c>
      <c r="F1143" s="373">
        <v>58.2</v>
      </c>
      <c r="G1143" s="154">
        <f t="shared" si="170"/>
        <v>11.64</v>
      </c>
      <c r="H1143" s="25">
        <f t="shared" si="171"/>
        <v>69.84</v>
      </c>
    </row>
    <row r="1144" spans="2:8" s="51" customFormat="1" x14ac:dyDescent="0.25">
      <c r="B1144" s="365" t="s">
        <v>2463</v>
      </c>
      <c r="C1144" s="313" t="s">
        <v>2929</v>
      </c>
      <c r="D1144" s="313" t="s">
        <v>2746</v>
      </c>
      <c r="E1144" s="132" t="s">
        <v>7</v>
      </c>
      <c r="F1144" s="373">
        <v>55.07</v>
      </c>
      <c r="G1144" s="154">
        <f t="shared" si="170"/>
        <v>11.01</v>
      </c>
      <c r="H1144" s="25">
        <f t="shared" si="171"/>
        <v>66.08</v>
      </c>
    </row>
    <row r="1145" spans="2:8" s="51" customFormat="1" x14ac:dyDescent="0.25">
      <c r="B1145" s="365" t="s">
        <v>2464</v>
      </c>
      <c r="C1145" s="313" t="s">
        <v>2930</v>
      </c>
      <c r="D1145" s="313" t="s">
        <v>2746</v>
      </c>
      <c r="E1145" s="132" t="s">
        <v>7</v>
      </c>
      <c r="F1145" s="373">
        <v>54.88</v>
      </c>
      <c r="G1145" s="154">
        <f t="shared" si="170"/>
        <v>10.98</v>
      </c>
      <c r="H1145" s="25">
        <f t="shared" si="171"/>
        <v>65.86</v>
      </c>
    </row>
    <row r="1146" spans="2:8" s="51" customFormat="1" x14ac:dyDescent="0.25">
      <c r="B1146" s="365" t="s">
        <v>2465</v>
      </c>
      <c r="C1146" s="313" t="s">
        <v>2931</v>
      </c>
      <c r="D1146" s="313" t="s">
        <v>2746</v>
      </c>
      <c r="E1146" s="132" t="s">
        <v>7</v>
      </c>
      <c r="F1146" s="373">
        <v>55.08</v>
      </c>
      <c r="G1146" s="154">
        <f t="shared" si="170"/>
        <v>11.02</v>
      </c>
      <c r="H1146" s="25">
        <f t="shared" si="171"/>
        <v>66.099999999999994</v>
      </c>
    </row>
    <row r="1147" spans="2:8" s="51" customFormat="1" x14ac:dyDescent="0.25">
      <c r="B1147" s="365" t="s">
        <v>3138</v>
      </c>
      <c r="C1147" s="313" t="s">
        <v>2820</v>
      </c>
      <c r="D1147" s="313" t="s">
        <v>2746</v>
      </c>
      <c r="E1147" s="132" t="s">
        <v>7</v>
      </c>
      <c r="F1147" s="373">
        <v>60.92</v>
      </c>
      <c r="G1147" s="154">
        <f t="shared" si="170"/>
        <v>12.18</v>
      </c>
      <c r="H1147" s="25">
        <f t="shared" si="171"/>
        <v>73.099999999999994</v>
      </c>
    </row>
    <row r="1148" spans="2:8" s="51" customFormat="1" x14ac:dyDescent="0.25">
      <c r="B1148" s="365" t="s">
        <v>3139</v>
      </c>
      <c r="C1148" s="313" t="s">
        <v>2932</v>
      </c>
      <c r="D1148" s="313" t="s">
        <v>2746</v>
      </c>
      <c r="E1148" s="132" t="s">
        <v>7</v>
      </c>
      <c r="F1148" s="373">
        <v>53.37</v>
      </c>
      <c r="G1148" s="154">
        <f t="shared" si="170"/>
        <v>10.67</v>
      </c>
      <c r="H1148" s="25">
        <f t="shared" si="171"/>
        <v>64.039999999999992</v>
      </c>
    </row>
    <row r="1149" spans="2:8" s="51" customFormat="1" x14ac:dyDescent="0.25">
      <c r="B1149" s="365" t="s">
        <v>3140</v>
      </c>
      <c r="C1149" s="313" t="s">
        <v>2821</v>
      </c>
      <c r="D1149" s="313" t="s">
        <v>2746</v>
      </c>
      <c r="E1149" s="132" t="s">
        <v>7</v>
      </c>
      <c r="F1149" s="373">
        <v>58.51</v>
      </c>
      <c r="G1149" s="154">
        <f t="shared" si="170"/>
        <v>11.7</v>
      </c>
      <c r="H1149" s="25">
        <f t="shared" si="171"/>
        <v>70.209999999999994</v>
      </c>
    </row>
    <row r="1150" spans="2:8" s="51" customFormat="1" x14ac:dyDescent="0.25">
      <c r="B1150" s="365" t="s">
        <v>3141</v>
      </c>
      <c r="C1150" s="313" t="s">
        <v>2836</v>
      </c>
      <c r="D1150" s="313" t="s">
        <v>2746</v>
      </c>
      <c r="E1150" s="132" t="s">
        <v>7</v>
      </c>
      <c r="F1150" s="373">
        <v>54.96</v>
      </c>
      <c r="G1150" s="154">
        <f t="shared" si="170"/>
        <v>10.99</v>
      </c>
      <c r="H1150" s="25">
        <f t="shared" si="171"/>
        <v>65.95</v>
      </c>
    </row>
    <row r="1151" spans="2:8" s="51" customFormat="1" x14ac:dyDescent="0.25">
      <c r="B1151" s="365" t="s">
        <v>3142</v>
      </c>
      <c r="C1151" s="313" t="s">
        <v>2933</v>
      </c>
      <c r="D1151" s="313" t="s">
        <v>2746</v>
      </c>
      <c r="E1151" s="132" t="s">
        <v>7</v>
      </c>
      <c r="F1151" s="373">
        <v>55.07</v>
      </c>
      <c r="G1151" s="154">
        <f t="shared" si="170"/>
        <v>11.01</v>
      </c>
      <c r="H1151" s="25">
        <f t="shared" si="171"/>
        <v>66.08</v>
      </c>
    </row>
    <row r="1152" spans="2:8" s="51" customFormat="1" x14ac:dyDescent="0.25">
      <c r="B1152" s="365" t="s">
        <v>3143</v>
      </c>
      <c r="C1152" s="313" t="s">
        <v>2824</v>
      </c>
      <c r="D1152" s="313" t="s">
        <v>2746</v>
      </c>
      <c r="E1152" s="132" t="s">
        <v>7</v>
      </c>
      <c r="F1152" s="373">
        <v>53.64</v>
      </c>
      <c r="G1152" s="154">
        <f t="shared" si="170"/>
        <v>10.73</v>
      </c>
      <c r="H1152" s="25">
        <f t="shared" si="171"/>
        <v>64.37</v>
      </c>
    </row>
    <row r="1153" spans="2:8" s="51" customFormat="1" x14ac:dyDescent="0.25">
      <c r="B1153" s="365" t="s">
        <v>3144</v>
      </c>
      <c r="C1153" s="313" t="s">
        <v>2934</v>
      </c>
      <c r="D1153" s="313" t="s">
        <v>2746</v>
      </c>
      <c r="E1153" s="132" t="s">
        <v>7</v>
      </c>
      <c r="F1153" s="373">
        <v>61.56</v>
      </c>
      <c r="G1153" s="154">
        <f t="shared" si="170"/>
        <v>12.31</v>
      </c>
      <c r="H1153" s="25">
        <f t="shared" si="171"/>
        <v>73.87</v>
      </c>
    </row>
    <row r="1154" spans="2:8" s="51" customFormat="1" x14ac:dyDescent="0.25">
      <c r="B1154" s="365" t="s">
        <v>3145</v>
      </c>
      <c r="C1154" s="313" t="s">
        <v>2839</v>
      </c>
      <c r="D1154" s="313" t="s">
        <v>2746</v>
      </c>
      <c r="E1154" s="132" t="s">
        <v>7</v>
      </c>
      <c r="F1154" s="373">
        <v>55.08</v>
      </c>
      <c r="G1154" s="154">
        <f t="shared" si="170"/>
        <v>11.02</v>
      </c>
      <c r="H1154" s="25">
        <f t="shared" si="171"/>
        <v>66.099999999999994</v>
      </c>
    </row>
    <row r="1155" spans="2:8" s="51" customFormat="1" x14ac:dyDescent="0.25">
      <c r="B1155" s="365" t="s">
        <v>3146</v>
      </c>
      <c r="C1155" s="313" t="s">
        <v>2935</v>
      </c>
      <c r="D1155" s="313" t="s">
        <v>2746</v>
      </c>
      <c r="E1155" s="132" t="s">
        <v>7</v>
      </c>
      <c r="F1155" s="373">
        <v>60.3</v>
      </c>
      <c r="G1155" s="154">
        <f t="shared" si="170"/>
        <v>12.06</v>
      </c>
      <c r="H1155" s="25">
        <f t="shared" si="171"/>
        <v>72.36</v>
      </c>
    </row>
    <row r="1156" spans="2:8" s="51" customFormat="1" x14ac:dyDescent="0.25">
      <c r="B1156" s="365" t="s">
        <v>3147</v>
      </c>
      <c r="C1156" s="313" t="s">
        <v>2827</v>
      </c>
      <c r="D1156" s="313" t="s">
        <v>2746</v>
      </c>
      <c r="E1156" s="132" t="s">
        <v>7</v>
      </c>
      <c r="F1156" s="373">
        <v>55.08</v>
      </c>
      <c r="G1156" s="154">
        <f t="shared" si="170"/>
        <v>11.02</v>
      </c>
      <c r="H1156" s="25">
        <f t="shared" si="171"/>
        <v>66.099999999999994</v>
      </c>
    </row>
    <row r="1157" spans="2:8" s="51" customFormat="1" x14ac:dyDescent="0.25">
      <c r="B1157" s="365" t="s">
        <v>3148</v>
      </c>
      <c r="C1157" s="313" t="s">
        <v>2900</v>
      </c>
      <c r="D1157" s="313" t="s">
        <v>2746</v>
      </c>
      <c r="E1157" s="132" t="s">
        <v>7</v>
      </c>
      <c r="F1157" s="373">
        <v>53.33</v>
      </c>
      <c r="G1157" s="154">
        <f t="shared" si="170"/>
        <v>10.67</v>
      </c>
      <c r="H1157" s="25">
        <f t="shared" si="171"/>
        <v>64</v>
      </c>
    </row>
    <row r="1158" spans="2:8" s="51" customFormat="1" x14ac:dyDescent="0.25">
      <c r="B1158" s="365" t="s">
        <v>3149</v>
      </c>
      <c r="C1158" s="313" t="s">
        <v>2841</v>
      </c>
      <c r="D1158" s="313" t="s">
        <v>2746</v>
      </c>
      <c r="E1158" s="132" t="s">
        <v>7</v>
      </c>
      <c r="F1158" s="373">
        <v>54.41</v>
      </c>
      <c r="G1158" s="154">
        <f t="shared" si="170"/>
        <v>10.88</v>
      </c>
      <c r="H1158" s="25">
        <f t="shared" si="171"/>
        <v>65.289999999999992</v>
      </c>
    </row>
    <row r="1159" spans="2:8" s="51" customFormat="1" x14ac:dyDescent="0.25">
      <c r="B1159" s="365" t="s">
        <v>3150</v>
      </c>
      <c r="C1159" s="313" t="s">
        <v>2843</v>
      </c>
      <c r="D1159" s="313" t="s">
        <v>2746</v>
      </c>
      <c r="E1159" s="132" t="s">
        <v>7</v>
      </c>
      <c r="F1159" s="373">
        <v>53.71</v>
      </c>
      <c r="G1159" s="154">
        <f t="shared" si="170"/>
        <v>10.74</v>
      </c>
      <c r="H1159" s="25">
        <f t="shared" si="171"/>
        <v>64.45</v>
      </c>
    </row>
    <row r="1160" spans="2:8" s="51" customFormat="1" x14ac:dyDescent="0.25">
      <c r="B1160" s="365" t="s">
        <v>3151</v>
      </c>
      <c r="C1160" s="313" t="s">
        <v>2902</v>
      </c>
      <c r="D1160" s="313" t="s">
        <v>2746</v>
      </c>
      <c r="E1160" s="132" t="s">
        <v>7</v>
      </c>
      <c r="F1160" s="373">
        <v>53.44</v>
      </c>
      <c r="G1160" s="154">
        <f t="shared" si="170"/>
        <v>10.69</v>
      </c>
      <c r="H1160" s="25">
        <f t="shared" si="171"/>
        <v>64.13</v>
      </c>
    </row>
    <row r="1161" spans="2:8" s="51" customFormat="1" x14ac:dyDescent="0.25">
      <c r="B1161" s="365" t="s">
        <v>3152</v>
      </c>
      <c r="C1161" s="313" t="s">
        <v>2936</v>
      </c>
      <c r="D1161" s="313" t="s">
        <v>2746</v>
      </c>
      <c r="E1161" s="132" t="s">
        <v>7</v>
      </c>
      <c r="F1161" s="373">
        <v>53.71</v>
      </c>
      <c r="G1161" s="154">
        <f t="shared" si="170"/>
        <v>10.74</v>
      </c>
      <c r="H1161" s="25">
        <f t="shared" si="171"/>
        <v>64.45</v>
      </c>
    </row>
    <row r="1162" spans="2:8" s="51" customFormat="1" x14ac:dyDescent="0.25">
      <c r="B1162" s="365" t="s">
        <v>3153</v>
      </c>
      <c r="C1162" s="313" t="s">
        <v>2904</v>
      </c>
      <c r="D1162" s="313" t="s">
        <v>2746</v>
      </c>
      <c r="E1162" s="132" t="s">
        <v>7</v>
      </c>
      <c r="F1162" s="373">
        <v>53.93</v>
      </c>
      <c r="G1162" s="154">
        <f t="shared" si="170"/>
        <v>10.79</v>
      </c>
      <c r="H1162" s="25">
        <f t="shared" si="171"/>
        <v>64.72</v>
      </c>
    </row>
    <row r="1163" spans="2:8" s="51" customFormat="1" x14ac:dyDescent="0.25">
      <c r="B1163" s="365" t="s">
        <v>3154</v>
      </c>
      <c r="C1163" s="313" t="s">
        <v>2906</v>
      </c>
      <c r="D1163" s="313" t="s">
        <v>2746</v>
      </c>
      <c r="E1163" s="132" t="s">
        <v>7</v>
      </c>
      <c r="F1163" s="373">
        <v>58.8</v>
      </c>
      <c r="G1163" s="154">
        <f t="shared" si="170"/>
        <v>11.76</v>
      </c>
      <c r="H1163" s="25">
        <f t="shared" si="171"/>
        <v>70.56</v>
      </c>
    </row>
    <row r="1164" spans="2:8" s="51" customFormat="1" x14ac:dyDescent="0.25">
      <c r="B1164" s="365" t="s">
        <v>3155</v>
      </c>
      <c r="C1164" s="313" t="s">
        <v>2937</v>
      </c>
      <c r="D1164" s="313" t="s">
        <v>2746</v>
      </c>
      <c r="E1164" s="132" t="s">
        <v>7</v>
      </c>
      <c r="F1164" s="373">
        <v>55.9</v>
      </c>
      <c r="G1164" s="154">
        <f t="shared" si="170"/>
        <v>11.18</v>
      </c>
      <c r="H1164" s="25">
        <f t="shared" si="171"/>
        <v>67.08</v>
      </c>
    </row>
    <row r="1165" spans="2:8" s="51" customFormat="1" x14ac:dyDescent="0.25">
      <c r="B1165" s="365" t="s">
        <v>3156</v>
      </c>
      <c r="C1165" s="313" t="s">
        <v>2938</v>
      </c>
      <c r="D1165" s="313" t="s">
        <v>2746</v>
      </c>
      <c r="E1165" s="132" t="s">
        <v>7</v>
      </c>
      <c r="F1165" s="373">
        <v>57.19</v>
      </c>
      <c r="G1165" s="154">
        <f t="shared" si="170"/>
        <v>11.44</v>
      </c>
      <c r="H1165" s="25">
        <f t="shared" si="171"/>
        <v>68.63</v>
      </c>
    </row>
    <row r="1166" spans="2:8" s="51" customFormat="1" x14ac:dyDescent="0.25">
      <c r="B1166" s="365" t="s">
        <v>3157</v>
      </c>
      <c r="C1166" s="313" t="s">
        <v>2939</v>
      </c>
      <c r="D1166" s="313" t="s">
        <v>2746</v>
      </c>
      <c r="E1166" s="132" t="s">
        <v>7</v>
      </c>
      <c r="F1166" s="373">
        <v>58.26</v>
      </c>
      <c r="G1166" s="154">
        <f t="shared" si="170"/>
        <v>11.65</v>
      </c>
      <c r="H1166" s="25">
        <f t="shared" si="171"/>
        <v>69.91</v>
      </c>
    </row>
    <row r="1167" spans="2:8" s="51" customFormat="1" x14ac:dyDescent="0.25">
      <c r="B1167" s="365" t="s">
        <v>3158</v>
      </c>
      <c r="C1167" s="313" t="s">
        <v>2915</v>
      </c>
      <c r="D1167" s="313" t="s">
        <v>2746</v>
      </c>
      <c r="E1167" s="132" t="s">
        <v>7</v>
      </c>
      <c r="F1167" s="373">
        <v>54.27</v>
      </c>
      <c r="G1167" s="154">
        <f t="shared" si="170"/>
        <v>10.85</v>
      </c>
      <c r="H1167" s="25">
        <f t="shared" si="171"/>
        <v>65.12</v>
      </c>
    </row>
    <row r="1168" spans="2:8" s="51" customFormat="1" x14ac:dyDescent="0.25">
      <c r="B1168" s="365" t="s">
        <v>3159</v>
      </c>
      <c r="C1168" s="313" t="s">
        <v>2912</v>
      </c>
      <c r="D1168" s="313" t="s">
        <v>2746</v>
      </c>
      <c r="E1168" s="132" t="s">
        <v>7</v>
      </c>
      <c r="F1168" s="373">
        <v>54.48</v>
      </c>
      <c r="G1168" s="154">
        <f t="shared" si="170"/>
        <v>10.9</v>
      </c>
      <c r="H1168" s="25">
        <f t="shared" si="171"/>
        <v>65.38</v>
      </c>
    </row>
    <row r="1169" spans="2:8" s="51" customFormat="1" x14ac:dyDescent="0.25">
      <c r="B1169" s="365" t="s">
        <v>3160</v>
      </c>
      <c r="C1169" s="313" t="s">
        <v>2910</v>
      </c>
      <c r="D1169" s="313" t="s">
        <v>2746</v>
      </c>
      <c r="E1169" s="132" t="s">
        <v>7</v>
      </c>
      <c r="F1169" s="373">
        <v>59.47</v>
      </c>
      <c r="G1169" s="154">
        <f t="shared" si="170"/>
        <v>11.89</v>
      </c>
      <c r="H1169" s="25">
        <f t="shared" si="171"/>
        <v>71.36</v>
      </c>
    </row>
    <row r="1170" spans="2:8" s="51" customFormat="1" x14ac:dyDescent="0.25">
      <c r="B1170" s="365" t="s">
        <v>3161</v>
      </c>
      <c r="C1170" s="313" t="s">
        <v>2940</v>
      </c>
      <c r="D1170" s="313" t="s">
        <v>2746</v>
      </c>
      <c r="E1170" s="132" t="s">
        <v>7</v>
      </c>
      <c r="F1170" s="373">
        <v>55.16</v>
      </c>
      <c r="G1170" s="154">
        <f t="shared" si="170"/>
        <v>11.03</v>
      </c>
      <c r="H1170" s="25">
        <f t="shared" si="171"/>
        <v>66.19</v>
      </c>
    </row>
    <row r="1171" spans="2:8" s="51" customFormat="1" x14ac:dyDescent="0.25">
      <c r="B1171" s="365" t="s">
        <v>3162</v>
      </c>
      <c r="C1171" s="313" t="s">
        <v>2941</v>
      </c>
      <c r="D1171" s="313" t="s">
        <v>2746</v>
      </c>
      <c r="E1171" s="132" t="s">
        <v>7</v>
      </c>
      <c r="F1171" s="373">
        <v>55.77</v>
      </c>
      <c r="G1171" s="154">
        <f t="shared" si="170"/>
        <v>11.15</v>
      </c>
      <c r="H1171" s="25">
        <f t="shared" si="171"/>
        <v>66.92</v>
      </c>
    </row>
    <row r="1172" spans="2:8" s="51" customFormat="1" x14ac:dyDescent="0.25">
      <c r="B1172" s="365" t="s">
        <v>3163</v>
      </c>
      <c r="C1172" s="313" t="s">
        <v>2845</v>
      </c>
      <c r="D1172" s="313" t="s">
        <v>2746</v>
      </c>
      <c r="E1172" s="132" t="s">
        <v>7</v>
      </c>
      <c r="F1172" s="373">
        <v>54.48</v>
      </c>
      <c r="G1172" s="154">
        <f t="shared" si="170"/>
        <v>10.9</v>
      </c>
      <c r="H1172" s="25">
        <f t="shared" si="171"/>
        <v>65.38</v>
      </c>
    </row>
    <row r="1173" spans="2:8" s="51" customFormat="1" x14ac:dyDescent="0.25">
      <c r="B1173" s="365" t="s">
        <v>3164</v>
      </c>
      <c r="C1173" s="313" t="s">
        <v>2942</v>
      </c>
      <c r="D1173" s="313" t="s">
        <v>2746</v>
      </c>
      <c r="E1173" s="132" t="s">
        <v>7</v>
      </c>
      <c r="F1173" s="373">
        <v>55.92</v>
      </c>
      <c r="G1173" s="154">
        <f t="shared" si="170"/>
        <v>11.18</v>
      </c>
      <c r="H1173" s="25">
        <f t="shared" si="171"/>
        <v>67.099999999999994</v>
      </c>
    </row>
    <row r="1174" spans="2:8" s="51" customFormat="1" x14ac:dyDescent="0.25">
      <c r="B1174" s="365" t="s">
        <v>3165</v>
      </c>
      <c r="C1174" s="313" t="s">
        <v>2850</v>
      </c>
      <c r="D1174" s="313" t="s">
        <v>2746</v>
      </c>
      <c r="E1174" s="132" t="s">
        <v>7</v>
      </c>
      <c r="F1174" s="373">
        <v>55.08</v>
      </c>
      <c r="G1174" s="154">
        <f t="shared" si="170"/>
        <v>11.02</v>
      </c>
      <c r="H1174" s="25">
        <f t="shared" si="171"/>
        <v>66.099999999999994</v>
      </c>
    </row>
    <row r="1175" spans="2:8" s="51" customFormat="1" x14ac:dyDescent="0.25">
      <c r="B1175" s="365" t="s">
        <v>3166</v>
      </c>
      <c r="C1175" s="313" t="s">
        <v>2851</v>
      </c>
      <c r="D1175" s="313" t="s">
        <v>2746</v>
      </c>
      <c r="E1175" s="132" t="s">
        <v>7</v>
      </c>
      <c r="F1175" s="373">
        <v>56.71</v>
      </c>
      <c r="G1175" s="154">
        <f t="shared" si="170"/>
        <v>11.34</v>
      </c>
      <c r="H1175" s="25">
        <f t="shared" si="171"/>
        <v>68.05</v>
      </c>
    </row>
    <row r="1176" spans="2:8" s="51" customFormat="1" x14ac:dyDescent="0.25">
      <c r="B1176" s="365" t="s">
        <v>3167</v>
      </c>
      <c r="C1176" s="313" t="s">
        <v>2855</v>
      </c>
      <c r="D1176" s="313" t="s">
        <v>2746</v>
      </c>
      <c r="E1176" s="132" t="s">
        <v>7</v>
      </c>
      <c r="F1176" s="373">
        <v>55.08</v>
      </c>
      <c r="G1176" s="154">
        <f t="shared" si="170"/>
        <v>11.02</v>
      </c>
      <c r="H1176" s="25">
        <f t="shared" si="171"/>
        <v>66.099999999999994</v>
      </c>
    </row>
    <row r="1177" spans="2:8" s="51" customFormat="1" x14ac:dyDescent="0.25">
      <c r="B1177" s="365" t="s">
        <v>3168</v>
      </c>
      <c r="C1177" s="313" t="s">
        <v>2943</v>
      </c>
      <c r="D1177" s="313" t="s">
        <v>2746</v>
      </c>
      <c r="E1177" s="132" t="s">
        <v>7</v>
      </c>
      <c r="F1177" s="373">
        <v>57.44</v>
      </c>
      <c r="G1177" s="154">
        <f t="shared" si="170"/>
        <v>11.49</v>
      </c>
      <c r="H1177" s="25">
        <f t="shared" si="171"/>
        <v>68.929999999999993</v>
      </c>
    </row>
    <row r="1178" spans="2:8" s="51" customFormat="1" x14ac:dyDescent="0.25">
      <c r="B1178" s="365" t="s">
        <v>3169</v>
      </c>
      <c r="C1178" s="313" t="s">
        <v>2856</v>
      </c>
      <c r="D1178" s="313" t="s">
        <v>2746</v>
      </c>
      <c r="E1178" s="132" t="s">
        <v>7</v>
      </c>
      <c r="F1178" s="373">
        <v>58.26</v>
      </c>
      <c r="G1178" s="154">
        <f t="shared" si="170"/>
        <v>11.65</v>
      </c>
      <c r="H1178" s="25">
        <f t="shared" si="171"/>
        <v>69.91</v>
      </c>
    </row>
    <row r="1179" spans="2:8" s="51" customFormat="1" x14ac:dyDescent="0.25">
      <c r="B1179" s="365" t="s">
        <v>3170</v>
      </c>
      <c r="C1179" s="313" t="s">
        <v>2944</v>
      </c>
      <c r="D1179" s="313" t="s">
        <v>2746</v>
      </c>
      <c r="E1179" s="132" t="s">
        <v>7</v>
      </c>
      <c r="F1179" s="373">
        <v>57.05</v>
      </c>
      <c r="G1179" s="154">
        <f t="shared" si="170"/>
        <v>11.41</v>
      </c>
      <c r="H1179" s="25">
        <f t="shared" si="171"/>
        <v>68.459999999999994</v>
      </c>
    </row>
    <row r="1180" spans="2:8" s="51" customFormat="1" x14ac:dyDescent="0.25">
      <c r="B1180" s="365" t="s">
        <v>3171</v>
      </c>
      <c r="C1180" s="313" t="s">
        <v>2860</v>
      </c>
      <c r="D1180" s="313" t="s">
        <v>2746</v>
      </c>
      <c r="E1180" s="132" t="s">
        <v>7</v>
      </c>
      <c r="F1180" s="373">
        <v>59.06</v>
      </c>
      <c r="G1180" s="154">
        <f t="shared" si="170"/>
        <v>11.81</v>
      </c>
      <c r="H1180" s="25">
        <f t="shared" si="171"/>
        <v>70.87</v>
      </c>
    </row>
    <row r="1181" spans="2:8" s="51" customFormat="1" x14ac:dyDescent="0.25">
      <c r="B1181" s="365" t="s">
        <v>3172</v>
      </c>
      <c r="C1181" s="313" t="s">
        <v>2861</v>
      </c>
      <c r="D1181" s="313" t="s">
        <v>2746</v>
      </c>
      <c r="E1181" s="132" t="s">
        <v>7</v>
      </c>
      <c r="F1181" s="373">
        <v>55.03</v>
      </c>
      <c r="G1181" s="154">
        <f t="shared" si="170"/>
        <v>11.01</v>
      </c>
      <c r="H1181" s="25">
        <f t="shared" si="171"/>
        <v>66.040000000000006</v>
      </c>
    </row>
    <row r="1182" spans="2:8" s="51" customFormat="1" x14ac:dyDescent="0.25">
      <c r="B1182" s="365" t="s">
        <v>3173</v>
      </c>
      <c r="C1182" s="313" t="s">
        <v>2862</v>
      </c>
      <c r="D1182" s="313" t="s">
        <v>2746</v>
      </c>
      <c r="E1182" s="132" t="s">
        <v>7</v>
      </c>
      <c r="F1182" s="373">
        <v>57.57</v>
      </c>
      <c r="G1182" s="154">
        <f t="shared" si="170"/>
        <v>11.51</v>
      </c>
      <c r="H1182" s="25">
        <f t="shared" si="171"/>
        <v>69.08</v>
      </c>
    </row>
    <row r="1183" spans="2:8" s="51" customFormat="1" x14ac:dyDescent="0.25">
      <c r="B1183" s="365" t="s">
        <v>3174</v>
      </c>
      <c r="C1183" s="313" t="s">
        <v>2945</v>
      </c>
      <c r="D1183" s="313" t="s">
        <v>2746</v>
      </c>
      <c r="E1183" s="132" t="s">
        <v>7</v>
      </c>
      <c r="F1183" s="373">
        <v>55.94</v>
      </c>
      <c r="G1183" s="154">
        <f t="shared" si="170"/>
        <v>11.19</v>
      </c>
      <c r="H1183" s="25">
        <f t="shared" si="171"/>
        <v>67.13</v>
      </c>
    </row>
    <row r="1184" spans="2:8" s="51" customFormat="1" x14ac:dyDescent="0.25">
      <c r="B1184" s="365" t="s">
        <v>3175</v>
      </c>
      <c r="C1184" s="313" t="s">
        <v>2867</v>
      </c>
      <c r="D1184" s="313" t="s">
        <v>2746</v>
      </c>
      <c r="E1184" s="132" t="s">
        <v>7</v>
      </c>
      <c r="F1184" s="373">
        <v>56.39</v>
      </c>
      <c r="G1184" s="154">
        <f t="shared" si="170"/>
        <v>11.28</v>
      </c>
      <c r="H1184" s="25">
        <f t="shared" si="171"/>
        <v>67.67</v>
      </c>
    </row>
    <row r="1185" spans="2:8" s="51" customFormat="1" x14ac:dyDescent="0.25">
      <c r="B1185" s="365" t="s">
        <v>3176</v>
      </c>
      <c r="C1185" s="313" t="s">
        <v>2946</v>
      </c>
      <c r="D1185" s="313" t="s">
        <v>2746</v>
      </c>
      <c r="E1185" s="132" t="s">
        <v>7</v>
      </c>
      <c r="F1185" s="373">
        <v>55.16</v>
      </c>
      <c r="G1185" s="154">
        <f t="shared" si="170"/>
        <v>11.03</v>
      </c>
      <c r="H1185" s="25">
        <f t="shared" si="171"/>
        <v>66.19</v>
      </c>
    </row>
    <row r="1186" spans="2:8" s="51" customFormat="1" x14ac:dyDescent="0.25">
      <c r="B1186" s="365" t="s">
        <v>3177</v>
      </c>
      <c r="C1186" s="313" t="s">
        <v>2872</v>
      </c>
      <c r="D1186" s="313" t="s">
        <v>2746</v>
      </c>
      <c r="E1186" s="132" t="s">
        <v>7</v>
      </c>
      <c r="F1186" s="373">
        <v>63.44</v>
      </c>
      <c r="G1186" s="154">
        <f t="shared" si="170"/>
        <v>12.69</v>
      </c>
      <c r="H1186" s="25">
        <f t="shared" si="171"/>
        <v>76.13</v>
      </c>
    </row>
    <row r="1187" spans="2:8" s="51" customFormat="1" x14ac:dyDescent="0.25">
      <c r="B1187" s="365" t="s">
        <v>3178</v>
      </c>
      <c r="C1187" s="313" t="s">
        <v>2947</v>
      </c>
      <c r="D1187" s="313" t="s">
        <v>2746</v>
      </c>
      <c r="E1187" s="132" t="s">
        <v>7</v>
      </c>
      <c r="F1187" s="373">
        <v>65.45</v>
      </c>
      <c r="G1187" s="154">
        <f t="shared" si="170"/>
        <v>13.09</v>
      </c>
      <c r="H1187" s="25">
        <f t="shared" si="171"/>
        <v>78.540000000000006</v>
      </c>
    </row>
    <row r="1188" spans="2:8" s="51" customFormat="1" x14ac:dyDescent="0.25">
      <c r="B1188" s="365" t="s">
        <v>3179</v>
      </c>
      <c r="C1188" s="313" t="s">
        <v>2948</v>
      </c>
      <c r="D1188" s="313" t="s">
        <v>2746</v>
      </c>
      <c r="E1188" s="132" t="s">
        <v>7</v>
      </c>
      <c r="F1188" s="373">
        <v>68.569999999999993</v>
      </c>
      <c r="G1188" s="154">
        <f t="shared" si="170"/>
        <v>13.71</v>
      </c>
      <c r="H1188" s="25">
        <f t="shared" si="171"/>
        <v>82.28</v>
      </c>
    </row>
    <row r="1189" spans="2:8" s="51" customFormat="1" x14ac:dyDescent="0.25">
      <c r="B1189" s="365" t="s">
        <v>3180</v>
      </c>
      <c r="C1189" s="313" t="s">
        <v>2949</v>
      </c>
      <c r="D1189" s="313" t="s">
        <v>2746</v>
      </c>
      <c r="E1189" s="132" t="s">
        <v>7</v>
      </c>
      <c r="F1189" s="373">
        <v>73.989999999999995</v>
      </c>
      <c r="G1189" s="154">
        <f t="shared" ref="G1189:G1297" si="176">ROUND(F1189*0.2,2)</f>
        <v>14.8</v>
      </c>
      <c r="H1189" s="25">
        <f t="shared" ref="H1189:H1297" si="177">F1189+G1189</f>
        <v>88.789999999999992</v>
      </c>
    </row>
    <row r="1190" spans="2:8" s="51" customFormat="1" x14ac:dyDescent="0.25">
      <c r="B1190" s="365" t="s">
        <v>3181</v>
      </c>
      <c r="C1190" s="313" t="s">
        <v>2875</v>
      </c>
      <c r="D1190" s="313" t="s">
        <v>2746</v>
      </c>
      <c r="E1190" s="132" t="s">
        <v>7</v>
      </c>
      <c r="F1190" s="373">
        <v>55.62</v>
      </c>
      <c r="G1190" s="154">
        <f t="shared" si="176"/>
        <v>11.12</v>
      </c>
      <c r="H1190" s="25">
        <f t="shared" si="177"/>
        <v>66.739999999999995</v>
      </c>
    </row>
    <row r="1191" spans="2:8" s="51" customFormat="1" x14ac:dyDescent="0.25">
      <c r="B1191" s="365" t="s">
        <v>3182</v>
      </c>
      <c r="C1191" s="313" t="s">
        <v>2876</v>
      </c>
      <c r="D1191" s="313" t="s">
        <v>2746</v>
      </c>
      <c r="E1191" s="132" t="s">
        <v>7</v>
      </c>
      <c r="F1191" s="373">
        <v>54.1</v>
      </c>
      <c r="G1191" s="154">
        <f t="shared" si="176"/>
        <v>10.82</v>
      </c>
      <c r="H1191" s="25">
        <f t="shared" si="177"/>
        <v>64.92</v>
      </c>
    </row>
    <row r="1192" spans="2:8" s="51" customFormat="1" x14ac:dyDescent="0.25">
      <c r="B1192" s="365" t="s">
        <v>3183</v>
      </c>
      <c r="C1192" s="313" t="s">
        <v>2950</v>
      </c>
      <c r="D1192" s="313" t="s">
        <v>2746</v>
      </c>
      <c r="E1192" s="132" t="s">
        <v>7</v>
      </c>
      <c r="F1192" s="373">
        <v>56.8</v>
      </c>
      <c r="G1192" s="154">
        <f t="shared" si="176"/>
        <v>11.36</v>
      </c>
      <c r="H1192" s="25">
        <f t="shared" si="177"/>
        <v>68.16</v>
      </c>
    </row>
    <row r="1193" spans="2:8" s="51" customFormat="1" x14ac:dyDescent="0.25">
      <c r="B1193" s="365" t="s">
        <v>3184</v>
      </c>
      <c r="C1193" s="313" t="s">
        <v>2951</v>
      </c>
      <c r="D1193" s="313" t="s">
        <v>2746</v>
      </c>
      <c r="E1193" s="132" t="s">
        <v>7</v>
      </c>
      <c r="F1193" s="373">
        <v>59.44</v>
      </c>
      <c r="G1193" s="154">
        <f t="shared" si="176"/>
        <v>11.89</v>
      </c>
      <c r="H1193" s="25">
        <f t="shared" si="177"/>
        <v>71.33</v>
      </c>
    </row>
    <row r="1194" spans="2:8" s="51" customFormat="1" x14ac:dyDescent="0.25">
      <c r="B1194" s="365" t="s">
        <v>3185</v>
      </c>
      <c r="C1194" s="313" t="s">
        <v>2952</v>
      </c>
      <c r="D1194" s="313" t="s">
        <v>2746</v>
      </c>
      <c r="E1194" s="132" t="s">
        <v>7</v>
      </c>
      <c r="F1194" s="373">
        <v>54.06</v>
      </c>
      <c r="G1194" s="154">
        <f t="shared" si="176"/>
        <v>10.81</v>
      </c>
      <c r="H1194" s="25">
        <f t="shared" si="177"/>
        <v>64.87</v>
      </c>
    </row>
    <row r="1195" spans="2:8" s="51" customFormat="1" x14ac:dyDescent="0.25">
      <c r="B1195" s="365" t="s">
        <v>3186</v>
      </c>
      <c r="C1195" s="313" t="s">
        <v>2890</v>
      </c>
      <c r="D1195" s="313" t="s">
        <v>2746</v>
      </c>
      <c r="E1195" s="132" t="s">
        <v>7</v>
      </c>
      <c r="F1195" s="373">
        <v>55.01</v>
      </c>
      <c r="G1195" s="154">
        <f t="shared" si="176"/>
        <v>11</v>
      </c>
      <c r="H1195" s="25">
        <f t="shared" si="177"/>
        <v>66.009999999999991</v>
      </c>
    </row>
    <row r="1196" spans="2:8" s="51" customFormat="1" x14ac:dyDescent="0.25">
      <c r="B1196" s="365" t="s">
        <v>3187</v>
      </c>
      <c r="C1196" s="313" t="s">
        <v>2894</v>
      </c>
      <c r="D1196" s="313" t="s">
        <v>2746</v>
      </c>
      <c r="E1196" s="132" t="s">
        <v>7</v>
      </c>
      <c r="F1196" s="373">
        <v>55.59</v>
      </c>
      <c r="G1196" s="154">
        <f t="shared" si="176"/>
        <v>11.12</v>
      </c>
      <c r="H1196" s="25">
        <f t="shared" si="177"/>
        <v>66.710000000000008</v>
      </c>
    </row>
    <row r="1197" spans="2:8" s="51" customFormat="1" x14ac:dyDescent="0.25">
      <c r="B1197" s="365" t="s">
        <v>3188</v>
      </c>
      <c r="C1197" s="313" t="s">
        <v>2897</v>
      </c>
      <c r="D1197" s="313" t="s">
        <v>2746</v>
      </c>
      <c r="E1197" s="132" t="s">
        <v>7</v>
      </c>
      <c r="F1197" s="373">
        <v>63.85</v>
      </c>
      <c r="G1197" s="154">
        <f t="shared" si="176"/>
        <v>12.77</v>
      </c>
      <c r="H1197" s="25">
        <f t="shared" si="177"/>
        <v>76.62</v>
      </c>
    </row>
    <row r="1198" spans="2:8" s="51" customFormat="1" x14ac:dyDescent="0.25">
      <c r="B1198" s="365" t="s">
        <v>3556</v>
      </c>
      <c r="C1198" s="313" t="s">
        <v>3534</v>
      </c>
      <c r="D1198" s="313" t="s">
        <v>2746</v>
      </c>
      <c r="E1198" s="132" t="s">
        <v>7</v>
      </c>
      <c r="F1198" s="378">
        <v>53.369324889000005</v>
      </c>
      <c r="G1198" s="154">
        <f t="shared" ref="G1198:G1261" si="178">ROUND(F1198*0.2,2)</f>
        <v>10.67</v>
      </c>
      <c r="H1198" s="25">
        <f t="shared" ref="H1198:H1261" si="179">F1198+G1198</f>
        <v>64.039324889</v>
      </c>
    </row>
    <row r="1199" spans="2:8" s="51" customFormat="1" x14ac:dyDescent="0.25">
      <c r="B1199" s="365" t="s">
        <v>3557</v>
      </c>
      <c r="C1199" s="313" t="s">
        <v>3535</v>
      </c>
      <c r="D1199" s="313" t="s">
        <v>2746</v>
      </c>
      <c r="E1199" s="132" t="s">
        <v>7</v>
      </c>
      <c r="F1199" s="378">
        <v>119.5964007</v>
      </c>
      <c r="G1199" s="154">
        <f t="shared" si="178"/>
        <v>23.92</v>
      </c>
      <c r="H1199" s="25">
        <f t="shared" si="179"/>
        <v>143.51640070000002</v>
      </c>
    </row>
    <row r="1200" spans="2:8" s="51" customFormat="1" x14ac:dyDescent="0.25">
      <c r="B1200" s="365" t="s">
        <v>3558</v>
      </c>
      <c r="C1200" s="313" t="s">
        <v>3342</v>
      </c>
      <c r="D1200" s="313" t="s">
        <v>2746</v>
      </c>
      <c r="E1200" s="132" t="s">
        <v>7</v>
      </c>
      <c r="F1200" s="378">
        <v>84.062922096000008</v>
      </c>
      <c r="G1200" s="154">
        <f t="shared" si="178"/>
        <v>16.809999999999999</v>
      </c>
      <c r="H1200" s="25">
        <f t="shared" si="179"/>
        <v>100.87292209600001</v>
      </c>
    </row>
    <row r="1201" spans="2:8" s="51" customFormat="1" x14ac:dyDescent="0.25">
      <c r="B1201" s="365" t="s">
        <v>3559</v>
      </c>
      <c r="C1201" s="313" t="s">
        <v>3343</v>
      </c>
      <c r="D1201" s="313" t="s">
        <v>2746</v>
      </c>
      <c r="E1201" s="132" t="s">
        <v>7</v>
      </c>
      <c r="F1201" s="378">
        <v>159.20664956000002</v>
      </c>
      <c r="G1201" s="154">
        <f t="shared" si="178"/>
        <v>31.84</v>
      </c>
      <c r="H1201" s="25">
        <f t="shared" si="179"/>
        <v>191.04664956000002</v>
      </c>
    </row>
    <row r="1202" spans="2:8" s="51" customFormat="1" x14ac:dyDescent="0.25">
      <c r="B1202" s="365" t="s">
        <v>3560</v>
      </c>
      <c r="C1202" s="313" t="s">
        <v>3344</v>
      </c>
      <c r="D1202" s="313" t="s">
        <v>2746</v>
      </c>
      <c r="E1202" s="132" t="s">
        <v>7</v>
      </c>
      <c r="F1202" s="378">
        <v>78.023538681000005</v>
      </c>
      <c r="G1202" s="154">
        <f t="shared" si="178"/>
        <v>15.6</v>
      </c>
      <c r="H1202" s="25">
        <f t="shared" si="179"/>
        <v>93.623538680999999</v>
      </c>
    </row>
    <row r="1203" spans="2:8" s="51" customFormat="1" x14ac:dyDescent="0.25">
      <c r="B1203" s="365" t="s">
        <v>3561</v>
      </c>
      <c r="C1203" s="313" t="s">
        <v>3536</v>
      </c>
      <c r="D1203" s="313" t="s">
        <v>2746</v>
      </c>
      <c r="E1203" s="132" t="s">
        <v>7</v>
      </c>
      <c r="F1203" s="378">
        <v>202.74074146000004</v>
      </c>
      <c r="G1203" s="154">
        <f t="shared" si="178"/>
        <v>40.549999999999997</v>
      </c>
      <c r="H1203" s="25">
        <f t="shared" si="179"/>
        <v>243.29074146000005</v>
      </c>
    </row>
    <row r="1204" spans="2:8" s="51" customFormat="1" x14ac:dyDescent="0.25">
      <c r="B1204" s="365" t="s">
        <v>3562</v>
      </c>
      <c r="C1204" s="313" t="s">
        <v>3346</v>
      </c>
      <c r="D1204" s="313" t="s">
        <v>2746</v>
      </c>
      <c r="E1204" s="132" t="s">
        <v>7</v>
      </c>
      <c r="F1204" s="378">
        <v>73.941410306000009</v>
      </c>
      <c r="G1204" s="154">
        <f t="shared" si="178"/>
        <v>14.79</v>
      </c>
      <c r="H1204" s="25">
        <f t="shared" si="179"/>
        <v>88.731410306000015</v>
      </c>
    </row>
    <row r="1205" spans="2:8" s="51" customFormat="1" x14ac:dyDescent="0.25">
      <c r="B1205" s="365" t="s">
        <v>3563</v>
      </c>
      <c r="C1205" s="313" t="s">
        <v>3228</v>
      </c>
      <c r="D1205" s="313" t="s">
        <v>2746</v>
      </c>
      <c r="E1205" s="132" t="s">
        <v>7</v>
      </c>
      <c r="F1205" s="378">
        <v>166.03454310000001</v>
      </c>
      <c r="G1205" s="154">
        <f t="shared" si="178"/>
        <v>33.21</v>
      </c>
      <c r="H1205" s="25">
        <f t="shared" si="179"/>
        <v>199.24454310000002</v>
      </c>
    </row>
    <row r="1206" spans="2:8" s="51" customFormat="1" x14ac:dyDescent="0.25">
      <c r="B1206" s="365" t="s">
        <v>3564</v>
      </c>
      <c r="C1206" s="313" t="s">
        <v>3537</v>
      </c>
      <c r="D1206" s="313" t="s">
        <v>2746</v>
      </c>
      <c r="E1206" s="132" t="s">
        <v>7</v>
      </c>
      <c r="F1206" s="378">
        <v>58.913411450000005</v>
      </c>
      <c r="G1206" s="154">
        <f t="shared" si="178"/>
        <v>11.78</v>
      </c>
      <c r="H1206" s="25">
        <f t="shared" si="179"/>
        <v>70.693411449999999</v>
      </c>
    </row>
    <row r="1207" spans="2:8" s="51" customFormat="1" x14ac:dyDescent="0.25">
      <c r="B1207" s="365" t="s">
        <v>3565</v>
      </c>
      <c r="C1207" s="313" t="s">
        <v>3347</v>
      </c>
      <c r="D1207" s="313" t="s">
        <v>2746</v>
      </c>
      <c r="E1207" s="132" t="s">
        <v>7</v>
      </c>
      <c r="F1207" s="378">
        <v>147.02947</v>
      </c>
      <c r="G1207" s="154">
        <f t="shared" si="178"/>
        <v>29.41</v>
      </c>
      <c r="H1207" s="25">
        <f t="shared" si="179"/>
        <v>176.43947</v>
      </c>
    </row>
    <row r="1208" spans="2:8" s="51" customFormat="1" x14ac:dyDescent="0.25">
      <c r="B1208" s="365" t="s">
        <v>3566</v>
      </c>
      <c r="C1208" s="313" t="s">
        <v>3350</v>
      </c>
      <c r="D1208" s="313" t="s">
        <v>2746</v>
      </c>
      <c r="E1208" s="132" t="s">
        <v>7</v>
      </c>
      <c r="F1208" s="378">
        <v>67.460652879999998</v>
      </c>
      <c r="G1208" s="154">
        <f t="shared" si="178"/>
        <v>13.49</v>
      </c>
      <c r="H1208" s="25">
        <f t="shared" si="179"/>
        <v>80.950652879999993</v>
      </c>
    </row>
    <row r="1209" spans="2:8" s="51" customFormat="1" x14ac:dyDescent="0.25">
      <c r="B1209" s="365" t="s">
        <v>3567</v>
      </c>
      <c r="C1209" s="313" t="s">
        <v>3229</v>
      </c>
      <c r="D1209" s="313" t="s">
        <v>2746</v>
      </c>
      <c r="E1209" s="132" t="s">
        <v>7</v>
      </c>
      <c r="F1209" s="378">
        <v>68.459679584</v>
      </c>
      <c r="G1209" s="154">
        <f t="shared" si="178"/>
        <v>13.69</v>
      </c>
      <c r="H1209" s="25">
        <f t="shared" si="179"/>
        <v>82.149679583999998</v>
      </c>
    </row>
    <row r="1210" spans="2:8" s="51" customFormat="1" x14ac:dyDescent="0.25">
      <c r="B1210" s="365" t="s">
        <v>3568</v>
      </c>
      <c r="C1210" s="313" t="s">
        <v>3351</v>
      </c>
      <c r="D1210" s="313" t="s">
        <v>2746</v>
      </c>
      <c r="E1210" s="132" t="s">
        <v>7</v>
      </c>
      <c r="F1210" s="378">
        <v>69.090887668000008</v>
      </c>
      <c r="G1210" s="154">
        <f t="shared" si="178"/>
        <v>13.82</v>
      </c>
      <c r="H1210" s="25">
        <f t="shared" si="179"/>
        <v>82.910887668000015</v>
      </c>
    </row>
    <row r="1211" spans="2:8" s="51" customFormat="1" x14ac:dyDescent="0.25">
      <c r="B1211" s="365" t="s">
        <v>3569</v>
      </c>
      <c r="C1211" s="313" t="s">
        <v>3352</v>
      </c>
      <c r="D1211" s="313" t="s">
        <v>2746</v>
      </c>
      <c r="E1211" s="132" t="s">
        <v>7</v>
      </c>
      <c r="F1211" s="378">
        <v>133.57167500000003</v>
      </c>
      <c r="G1211" s="154">
        <f t="shared" si="178"/>
        <v>26.71</v>
      </c>
      <c r="H1211" s="25">
        <f t="shared" si="179"/>
        <v>160.28167500000004</v>
      </c>
    </row>
    <row r="1212" spans="2:8" s="51" customFormat="1" x14ac:dyDescent="0.25">
      <c r="B1212" s="365" t="s">
        <v>3570</v>
      </c>
      <c r="C1212" s="313" t="s">
        <v>3353</v>
      </c>
      <c r="D1212" s="313" t="s">
        <v>2746</v>
      </c>
      <c r="E1212" s="132" t="s">
        <v>7</v>
      </c>
      <c r="F1212" s="378">
        <v>117.23524515000001</v>
      </c>
      <c r="G1212" s="154">
        <f t="shared" si="178"/>
        <v>23.45</v>
      </c>
      <c r="H1212" s="25">
        <f t="shared" si="179"/>
        <v>140.68524515000001</v>
      </c>
    </row>
    <row r="1213" spans="2:8" s="51" customFormat="1" x14ac:dyDescent="0.25">
      <c r="B1213" s="365" t="s">
        <v>3571</v>
      </c>
      <c r="C1213" s="313" t="s">
        <v>3230</v>
      </c>
      <c r="D1213" s="313" t="s">
        <v>2746</v>
      </c>
      <c r="E1213" s="132" t="s">
        <v>7</v>
      </c>
      <c r="F1213" s="378">
        <v>565.0127500000001</v>
      </c>
      <c r="G1213" s="154">
        <f t="shared" si="178"/>
        <v>113</v>
      </c>
      <c r="H1213" s="25">
        <f t="shared" si="179"/>
        <v>678.0127500000001</v>
      </c>
    </row>
    <row r="1214" spans="2:8" s="51" customFormat="1" x14ac:dyDescent="0.25">
      <c r="B1214" s="365" t="s">
        <v>3572</v>
      </c>
      <c r="C1214" s="313" t="s">
        <v>3232</v>
      </c>
      <c r="D1214" s="313" t="s">
        <v>2746</v>
      </c>
      <c r="E1214" s="132" t="s">
        <v>7</v>
      </c>
      <c r="F1214" s="378">
        <v>84.814758688000012</v>
      </c>
      <c r="G1214" s="154">
        <f t="shared" si="178"/>
        <v>16.96</v>
      </c>
      <c r="H1214" s="25">
        <f t="shared" si="179"/>
        <v>101.77475868800002</v>
      </c>
    </row>
    <row r="1215" spans="2:8" s="51" customFormat="1" x14ac:dyDescent="0.25">
      <c r="B1215" s="365" t="s">
        <v>3573</v>
      </c>
      <c r="C1215" s="313" t="s">
        <v>3356</v>
      </c>
      <c r="D1215" s="313" t="s">
        <v>2746</v>
      </c>
      <c r="E1215" s="132" t="s">
        <v>7</v>
      </c>
      <c r="F1215" s="378">
        <v>196.50665750000002</v>
      </c>
      <c r="G1215" s="154">
        <f t="shared" si="178"/>
        <v>39.299999999999997</v>
      </c>
      <c r="H1215" s="25">
        <f t="shared" si="179"/>
        <v>235.80665750000003</v>
      </c>
    </row>
    <row r="1216" spans="2:8" s="51" customFormat="1" x14ac:dyDescent="0.25">
      <c r="B1216" s="365" t="s">
        <v>3574</v>
      </c>
      <c r="C1216" s="313" t="s">
        <v>3357</v>
      </c>
      <c r="D1216" s="313" t="s">
        <v>2746</v>
      </c>
      <c r="E1216" s="132" t="s">
        <v>7</v>
      </c>
      <c r="F1216" s="378">
        <v>102.63557916000001</v>
      </c>
      <c r="G1216" s="154">
        <f t="shared" si="178"/>
        <v>20.53</v>
      </c>
      <c r="H1216" s="25">
        <f t="shared" si="179"/>
        <v>123.16557916000001</v>
      </c>
    </row>
    <row r="1217" spans="2:8" s="51" customFormat="1" x14ac:dyDescent="0.25">
      <c r="B1217" s="365" t="s">
        <v>3575</v>
      </c>
      <c r="C1217" s="313" t="s">
        <v>3360</v>
      </c>
      <c r="D1217" s="313" t="s">
        <v>2746</v>
      </c>
      <c r="E1217" s="132" t="s">
        <v>7</v>
      </c>
      <c r="F1217" s="378">
        <v>246.37966249999999</v>
      </c>
      <c r="G1217" s="154">
        <f t="shared" si="178"/>
        <v>49.28</v>
      </c>
      <c r="H1217" s="25">
        <f t="shared" si="179"/>
        <v>295.65966249999997</v>
      </c>
    </row>
    <row r="1218" spans="2:8" s="51" customFormat="1" x14ac:dyDescent="0.25">
      <c r="B1218" s="365" t="s">
        <v>3576</v>
      </c>
      <c r="C1218" s="313" t="s">
        <v>3361</v>
      </c>
      <c r="D1218" s="313" t="s">
        <v>2746</v>
      </c>
      <c r="E1218" s="132" t="s">
        <v>7</v>
      </c>
      <c r="F1218" s="378">
        <v>86.548556000000005</v>
      </c>
      <c r="G1218" s="154">
        <f t="shared" si="178"/>
        <v>17.309999999999999</v>
      </c>
      <c r="H1218" s="25">
        <f t="shared" si="179"/>
        <v>103.85855600000001</v>
      </c>
    </row>
    <row r="1219" spans="2:8" s="51" customFormat="1" x14ac:dyDescent="0.25">
      <c r="B1219" s="365" t="s">
        <v>3577</v>
      </c>
      <c r="C1219" s="313" t="s">
        <v>3362</v>
      </c>
      <c r="D1219" s="313" t="s">
        <v>2746</v>
      </c>
      <c r="E1219" s="132" t="s">
        <v>7</v>
      </c>
      <c r="F1219" s="378">
        <v>98.441146943999996</v>
      </c>
      <c r="G1219" s="154">
        <f t="shared" si="178"/>
        <v>19.690000000000001</v>
      </c>
      <c r="H1219" s="25">
        <f t="shared" si="179"/>
        <v>118.13114694399999</v>
      </c>
    </row>
    <row r="1220" spans="2:8" s="51" customFormat="1" x14ac:dyDescent="0.25">
      <c r="B1220" s="365" t="s">
        <v>3578</v>
      </c>
      <c r="C1220" s="313" t="s">
        <v>3363</v>
      </c>
      <c r="D1220" s="313" t="s">
        <v>2746</v>
      </c>
      <c r="E1220" s="132" t="s">
        <v>7</v>
      </c>
      <c r="F1220" s="378">
        <v>98.441146943999996</v>
      </c>
      <c r="G1220" s="154">
        <f t="shared" si="178"/>
        <v>19.690000000000001</v>
      </c>
      <c r="H1220" s="25">
        <f t="shared" si="179"/>
        <v>118.13114694399999</v>
      </c>
    </row>
    <row r="1221" spans="2:8" s="51" customFormat="1" x14ac:dyDescent="0.25">
      <c r="B1221" s="365" t="s">
        <v>3579</v>
      </c>
      <c r="C1221" s="313" t="s">
        <v>3364</v>
      </c>
      <c r="D1221" s="313" t="s">
        <v>2746</v>
      </c>
      <c r="E1221" s="132" t="s">
        <v>7</v>
      </c>
      <c r="F1221" s="378">
        <v>106.2602675</v>
      </c>
      <c r="G1221" s="154">
        <f t="shared" si="178"/>
        <v>21.25</v>
      </c>
      <c r="H1221" s="25">
        <f t="shared" si="179"/>
        <v>127.5102675</v>
      </c>
    </row>
    <row r="1222" spans="2:8" s="51" customFormat="1" x14ac:dyDescent="0.25">
      <c r="B1222" s="365" t="s">
        <v>3580</v>
      </c>
      <c r="C1222" s="313" t="s">
        <v>3366</v>
      </c>
      <c r="D1222" s="313" t="s">
        <v>2746</v>
      </c>
      <c r="E1222" s="132" t="s">
        <v>7</v>
      </c>
      <c r="F1222" s="378">
        <v>115.7598875</v>
      </c>
      <c r="G1222" s="154">
        <f t="shared" si="178"/>
        <v>23.15</v>
      </c>
      <c r="H1222" s="25">
        <f t="shared" si="179"/>
        <v>138.9098875</v>
      </c>
    </row>
    <row r="1223" spans="2:8" s="51" customFormat="1" x14ac:dyDescent="0.25">
      <c r="B1223" s="365" t="s">
        <v>3581</v>
      </c>
      <c r="C1223" s="313" t="s">
        <v>3235</v>
      </c>
      <c r="D1223" s="313" t="s">
        <v>2746</v>
      </c>
      <c r="E1223" s="132" t="s">
        <v>7</v>
      </c>
      <c r="F1223" s="378">
        <v>144.76006078</v>
      </c>
      <c r="G1223" s="154">
        <f t="shared" si="178"/>
        <v>28.95</v>
      </c>
      <c r="H1223" s="25">
        <f t="shared" si="179"/>
        <v>173.71006077999999</v>
      </c>
    </row>
    <row r="1224" spans="2:8" s="51" customFormat="1" x14ac:dyDescent="0.25">
      <c r="B1224" s="365" t="s">
        <v>3582</v>
      </c>
      <c r="C1224" s="313" t="s">
        <v>3538</v>
      </c>
      <c r="D1224" s="313" t="s">
        <v>2746</v>
      </c>
      <c r="E1224" s="132" t="s">
        <v>7</v>
      </c>
      <c r="F1224" s="378">
        <v>91.328031479999993</v>
      </c>
      <c r="G1224" s="154">
        <f t="shared" si="178"/>
        <v>18.27</v>
      </c>
      <c r="H1224" s="25">
        <f t="shared" si="179"/>
        <v>109.59803147999999</v>
      </c>
    </row>
    <row r="1225" spans="2:8" s="51" customFormat="1" x14ac:dyDescent="0.25">
      <c r="B1225" s="365" t="s">
        <v>3583</v>
      </c>
      <c r="C1225" s="313" t="s">
        <v>3367</v>
      </c>
      <c r="D1225" s="313" t="s">
        <v>2746</v>
      </c>
      <c r="E1225" s="132" t="s">
        <v>7</v>
      </c>
      <c r="F1225" s="378">
        <v>114.80317577</v>
      </c>
      <c r="G1225" s="154">
        <f t="shared" si="178"/>
        <v>22.96</v>
      </c>
      <c r="H1225" s="25">
        <f t="shared" si="179"/>
        <v>137.76317577</v>
      </c>
    </row>
    <row r="1226" spans="2:8" s="51" customFormat="1" x14ac:dyDescent="0.25">
      <c r="B1226" s="365" t="s">
        <v>3584</v>
      </c>
      <c r="C1226" s="313" t="s">
        <v>3236</v>
      </c>
      <c r="D1226" s="313" t="s">
        <v>2746</v>
      </c>
      <c r="E1226" s="132" t="s">
        <v>7</v>
      </c>
      <c r="F1226" s="378">
        <v>103.76061749000002</v>
      </c>
      <c r="G1226" s="154">
        <f t="shared" si="178"/>
        <v>20.75</v>
      </c>
      <c r="H1226" s="25">
        <f t="shared" si="179"/>
        <v>124.51061749000002</v>
      </c>
    </row>
    <row r="1227" spans="2:8" s="51" customFormat="1" x14ac:dyDescent="0.25">
      <c r="B1227" s="365" t="s">
        <v>3585</v>
      </c>
      <c r="C1227" s="313" t="s">
        <v>3539</v>
      </c>
      <c r="D1227" s="313" t="s">
        <v>2746</v>
      </c>
      <c r="E1227" s="132" t="s">
        <v>7</v>
      </c>
      <c r="F1227" s="378">
        <v>151.95860615999999</v>
      </c>
      <c r="G1227" s="154">
        <f t="shared" si="178"/>
        <v>30.39</v>
      </c>
      <c r="H1227" s="25">
        <f t="shared" si="179"/>
        <v>182.34860615999997</v>
      </c>
    </row>
    <row r="1228" spans="2:8" s="51" customFormat="1" x14ac:dyDescent="0.25">
      <c r="B1228" s="365" t="s">
        <v>3586</v>
      </c>
      <c r="C1228" s="313" t="s">
        <v>3370</v>
      </c>
      <c r="D1228" s="313" t="s">
        <v>2746</v>
      </c>
      <c r="E1228" s="132" t="s">
        <v>7</v>
      </c>
      <c r="F1228" s="378">
        <v>184.63213250000001</v>
      </c>
      <c r="G1228" s="154">
        <f t="shared" si="178"/>
        <v>36.93</v>
      </c>
      <c r="H1228" s="25">
        <f t="shared" si="179"/>
        <v>221.56213250000002</v>
      </c>
    </row>
    <row r="1229" spans="2:8" s="51" customFormat="1" x14ac:dyDescent="0.25">
      <c r="B1229" s="365" t="s">
        <v>3587</v>
      </c>
      <c r="C1229" s="313" t="s">
        <v>3540</v>
      </c>
      <c r="D1229" s="313" t="s">
        <v>2746</v>
      </c>
      <c r="E1229" s="132" t="s">
        <v>7</v>
      </c>
      <c r="F1229" s="378">
        <v>111.21240274000002</v>
      </c>
      <c r="G1229" s="154">
        <f t="shared" si="178"/>
        <v>22.24</v>
      </c>
      <c r="H1229" s="25">
        <f t="shared" si="179"/>
        <v>133.45240274000003</v>
      </c>
    </row>
    <row r="1230" spans="2:8" s="51" customFormat="1" x14ac:dyDescent="0.25">
      <c r="B1230" s="365" t="s">
        <v>3588</v>
      </c>
      <c r="C1230" s="313" t="s">
        <v>2823</v>
      </c>
      <c r="D1230" s="313" t="s">
        <v>2746</v>
      </c>
      <c r="E1230" s="132" t="s">
        <v>7</v>
      </c>
      <c r="F1230" s="378">
        <v>276.06597500000004</v>
      </c>
      <c r="G1230" s="154">
        <f t="shared" si="178"/>
        <v>55.21</v>
      </c>
      <c r="H1230" s="25">
        <f t="shared" si="179"/>
        <v>331.27597500000002</v>
      </c>
    </row>
    <row r="1231" spans="2:8" s="51" customFormat="1" x14ac:dyDescent="0.25">
      <c r="B1231" s="365" t="s">
        <v>3589</v>
      </c>
      <c r="C1231" s="313" t="s">
        <v>3541</v>
      </c>
      <c r="D1231" s="313" t="s">
        <v>2746</v>
      </c>
      <c r="E1231" s="132" t="s">
        <v>7</v>
      </c>
      <c r="F1231" s="378">
        <v>142.47715210000001</v>
      </c>
      <c r="G1231" s="154">
        <f t="shared" si="178"/>
        <v>28.5</v>
      </c>
      <c r="H1231" s="25">
        <f t="shared" si="179"/>
        <v>170.97715210000001</v>
      </c>
    </row>
    <row r="1232" spans="2:8" s="51" customFormat="1" x14ac:dyDescent="0.25">
      <c r="B1232" s="365" t="s">
        <v>3590</v>
      </c>
      <c r="C1232" s="313" t="s">
        <v>3239</v>
      </c>
      <c r="D1232" s="313" t="s">
        <v>2746</v>
      </c>
      <c r="E1232" s="132" t="s">
        <v>7</v>
      </c>
      <c r="F1232" s="378">
        <v>114.76642724000001</v>
      </c>
      <c r="G1232" s="154">
        <f t="shared" si="178"/>
        <v>22.95</v>
      </c>
      <c r="H1232" s="25">
        <f t="shared" si="179"/>
        <v>137.71642724</v>
      </c>
    </row>
    <row r="1233" spans="2:8" s="51" customFormat="1" x14ac:dyDescent="0.25">
      <c r="B1233" s="365" t="s">
        <v>3591</v>
      </c>
      <c r="C1233" s="313" t="s">
        <v>3376</v>
      </c>
      <c r="D1233" s="313" t="s">
        <v>2746</v>
      </c>
      <c r="E1233" s="132" t="s">
        <v>7</v>
      </c>
      <c r="F1233" s="378">
        <v>120.76518728000001</v>
      </c>
      <c r="G1233" s="154">
        <f t="shared" si="178"/>
        <v>24.15</v>
      </c>
      <c r="H1233" s="25">
        <f t="shared" si="179"/>
        <v>144.91518728</v>
      </c>
    </row>
    <row r="1234" spans="2:8" s="51" customFormat="1" x14ac:dyDescent="0.25">
      <c r="B1234" s="365" t="s">
        <v>3592</v>
      </c>
      <c r="C1234" s="313" t="s">
        <v>3378</v>
      </c>
      <c r="D1234" s="313" t="s">
        <v>2746</v>
      </c>
      <c r="E1234" s="132" t="s">
        <v>7</v>
      </c>
      <c r="F1234" s="378">
        <v>278.44087999999999</v>
      </c>
      <c r="G1234" s="154">
        <f t="shared" si="178"/>
        <v>55.69</v>
      </c>
      <c r="H1234" s="25">
        <f t="shared" si="179"/>
        <v>334.13087999999999</v>
      </c>
    </row>
    <row r="1235" spans="2:8" s="51" customFormat="1" x14ac:dyDescent="0.25">
      <c r="B1235" s="365" t="s">
        <v>3593</v>
      </c>
      <c r="C1235" s="313" t="s">
        <v>3240</v>
      </c>
      <c r="D1235" s="313" t="s">
        <v>2746</v>
      </c>
      <c r="E1235" s="132" t="s">
        <v>7</v>
      </c>
      <c r="F1235" s="378">
        <v>84.476138899999995</v>
      </c>
      <c r="G1235" s="154">
        <f t="shared" si="178"/>
        <v>16.899999999999999</v>
      </c>
      <c r="H1235" s="25">
        <f t="shared" si="179"/>
        <v>101.3761389</v>
      </c>
    </row>
    <row r="1236" spans="2:8" s="51" customFormat="1" x14ac:dyDescent="0.25">
      <c r="B1236" s="365" t="s">
        <v>3594</v>
      </c>
      <c r="C1236" s="313" t="s">
        <v>3542</v>
      </c>
      <c r="D1236" s="313" t="s">
        <v>2746</v>
      </c>
      <c r="E1236" s="132" t="s">
        <v>7</v>
      </c>
      <c r="F1236" s="378">
        <v>151.77311358000003</v>
      </c>
      <c r="G1236" s="154">
        <f t="shared" si="178"/>
        <v>30.35</v>
      </c>
      <c r="H1236" s="25">
        <f t="shared" si="179"/>
        <v>182.12311358000002</v>
      </c>
    </row>
    <row r="1237" spans="2:8" s="51" customFormat="1" x14ac:dyDescent="0.25">
      <c r="B1237" s="365" t="s">
        <v>3595</v>
      </c>
      <c r="C1237" s="313" t="s">
        <v>3379</v>
      </c>
      <c r="D1237" s="313" t="s">
        <v>2746</v>
      </c>
      <c r="E1237" s="132" t="s">
        <v>7</v>
      </c>
      <c r="F1237" s="378">
        <v>144.76006078</v>
      </c>
      <c r="G1237" s="154">
        <f t="shared" si="178"/>
        <v>28.95</v>
      </c>
      <c r="H1237" s="25">
        <f t="shared" si="179"/>
        <v>173.71006077999999</v>
      </c>
    </row>
    <row r="1238" spans="2:8" s="51" customFormat="1" x14ac:dyDescent="0.25">
      <c r="B1238" s="365" t="s">
        <v>3596</v>
      </c>
      <c r="C1238" s="313" t="s">
        <v>3380</v>
      </c>
      <c r="D1238" s="313" t="s">
        <v>2746</v>
      </c>
      <c r="E1238" s="132" t="s">
        <v>7</v>
      </c>
      <c r="F1238" s="378">
        <v>120.51436398</v>
      </c>
      <c r="G1238" s="154">
        <f t="shared" si="178"/>
        <v>24.1</v>
      </c>
      <c r="H1238" s="25">
        <f t="shared" si="179"/>
        <v>144.61436398000001</v>
      </c>
    </row>
    <row r="1239" spans="2:8" s="51" customFormat="1" x14ac:dyDescent="0.25">
      <c r="B1239" s="365" t="s">
        <v>3597</v>
      </c>
      <c r="C1239" s="313" t="s">
        <v>3381</v>
      </c>
      <c r="D1239" s="313" t="s">
        <v>2746</v>
      </c>
      <c r="E1239" s="132" t="s">
        <v>7</v>
      </c>
      <c r="F1239" s="378">
        <v>96.538156400000005</v>
      </c>
      <c r="G1239" s="154">
        <f t="shared" si="178"/>
        <v>19.309999999999999</v>
      </c>
      <c r="H1239" s="25">
        <f t="shared" si="179"/>
        <v>115.84815640000001</v>
      </c>
    </row>
    <row r="1240" spans="2:8" s="51" customFormat="1" x14ac:dyDescent="0.25">
      <c r="B1240" s="365" t="s">
        <v>3598</v>
      </c>
      <c r="C1240" s="313" t="s">
        <v>3543</v>
      </c>
      <c r="D1240" s="313" t="s">
        <v>2746</v>
      </c>
      <c r="E1240" s="132" t="s">
        <v>7</v>
      </c>
      <c r="F1240" s="378">
        <v>131.26585057</v>
      </c>
      <c r="G1240" s="154">
        <f t="shared" si="178"/>
        <v>26.25</v>
      </c>
      <c r="H1240" s="25">
        <f t="shared" si="179"/>
        <v>157.51585057</v>
      </c>
    </row>
    <row r="1241" spans="2:8" s="51" customFormat="1" x14ac:dyDescent="0.25">
      <c r="B1241" s="365" t="s">
        <v>3599</v>
      </c>
      <c r="C1241" s="313" t="s">
        <v>3384</v>
      </c>
      <c r="D1241" s="313" t="s">
        <v>2746</v>
      </c>
      <c r="E1241" s="132" t="s">
        <v>7</v>
      </c>
      <c r="F1241" s="378">
        <v>116.94734000000001</v>
      </c>
      <c r="G1241" s="154">
        <f t="shared" si="178"/>
        <v>23.39</v>
      </c>
      <c r="H1241" s="25">
        <f t="shared" si="179"/>
        <v>140.33734000000001</v>
      </c>
    </row>
    <row r="1242" spans="2:8" s="51" customFormat="1" x14ac:dyDescent="0.25">
      <c r="B1242" s="365" t="s">
        <v>3600</v>
      </c>
      <c r="C1242" s="313" t="s">
        <v>3241</v>
      </c>
      <c r="D1242" s="313" t="s">
        <v>2746</v>
      </c>
      <c r="E1242" s="132" t="s">
        <v>7</v>
      </c>
      <c r="F1242" s="378">
        <v>177.79648927</v>
      </c>
      <c r="G1242" s="154">
        <f t="shared" si="178"/>
        <v>35.56</v>
      </c>
      <c r="H1242" s="25">
        <f t="shared" si="179"/>
        <v>213.35648927</v>
      </c>
    </row>
    <row r="1243" spans="2:8" s="51" customFormat="1" x14ac:dyDescent="0.25">
      <c r="B1243" s="365" t="s">
        <v>3601</v>
      </c>
      <c r="C1243" s="313" t="s">
        <v>3242</v>
      </c>
      <c r="D1243" s="313" t="s">
        <v>2746</v>
      </c>
      <c r="E1243" s="132" t="s">
        <v>7</v>
      </c>
      <c r="F1243" s="378">
        <v>176.51487387</v>
      </c>
      <c r="G1243" s="154">
        <f t="shared" si="178"/>
        <v>35.299999999999997</v>
      </c>
      <c r="H1243" s="25">
        <f t="shared" si="179"/>
        <v>211.81487386999999</v>
      </c>
    </row>
    <row r="1244" spans="2:8" s="51" customFormat="1" x14ac:dyDescent="0.25">
      <c r="B1244" s="365" t="s">
        <v>3602</v>
      </c>
      <c r="C1244" s="313" t="s">
        <v>3386</v>
      </c>
      <c r="D1244" s="313" t="s">
        <v>2746</v>
      </c>
      <c r="E1244" s="132" t="s">
        <v>7</v>
      </c>
      <c r="F1244" s="378">
        <v>116.84834396000001</v>
      </c>
      <c r="G1244" s="154">
        <f t="shared" si="178"/>
        <v>23.37</v>
      </c>
      <c r="H1244" s="25">
        <f t="shared" si="179"/>
        <v>140.21834396</v>
      </c>
    </row>
    <row r="1245" spans="2:8" s="51" customFormat="1" x14ac:dyDescent="0.25">
      <c r="B1245" s="365" t="s">
        <v>3603</v>
      </c>
      <c r="C1245" s="313" t="s">
        <v>3387</v>
      </c>
      <c r="D1245" s="313" t="s">
        <v>2746</v>
      </c>
      <c r="E1245" s="132" t="s">
        <v>7</v>
      </c>
      <c r="F1245" s="378">
        <v>1511.0165750000001</v>
      </c>
      <c r="G1245" s="154">
        <f t="shared" si="178"/>
        <v>302.2</v>
      </c>
      <c r="H1245" s="25">
        <f t="shared" si="179"/>
        <v>1813.2165750000001</v>
      </c>
    </row>
    <row r="1246" spans="2:8" s="51" customFormat="1" x14ac:dyDescent="0.25">
      <c r="B1246" s="365" t="s">
        <v>3604</v>
      </c>
      <c r="C1246" s="313" t="s">
        <v>3388</v>
      </c>
      <c r="D1246" s="313" t="s">
        <v>2746</v>
      </c>
      <c r="E1246" s="132" t="s">
        <v>7</v>
      </c>
      <c r="F1246" s="378">
        <v>53.776950250000006</v>
      </c>
      <c r="G1246" s="154">
        <f t="shared" si="178"/>
        <v>10.76</v>
      </c>
      <c r="H1246" s="25">
        <f t="shared" si="179"/>
        <v>64.536950250000004</v>
      </c>
    </row>
    <row r="1247" spans="2:8" s="51" customFormat="1" x14ac:dyDescent="0.25">
      <c r="B1247" s="365" t="s">
        <v>3605</v>
      </c>
      <c r="C1247" s="313" t="s">
        <v>3544</v>
      </c>
      <c r="D1247" s="313" t="s">
        <v>2746</v>
      </c>
      <c r="E1247" s="132" t="s">
        <v>7</v>
      </c>
      <c r="F1247" s="378">
        <v>151.95860615999999</v>
      </c>
      <c r="G1247" s="154">
        <f t="shared" si="178"/>
        <v>30.39</v>
      </c>
      <c r="H1247" s="25">
        <f t="shared" si="179"/>
        <v>182.34860615999997</v>
      </c>
    </row>
    <row r="1248" spans="2:8" s="51" customFormat="1" x14ac:dyDescent="0.25">
      <c r="B1248" s="365" t="s">
        <v>3606</v>
      </c>
      <c r="C1248" s="313" t="s">
        <v>3389</v>
      </c>
      <c r="D1248" s="313" t="s">
        <v>2746</v>
      </c>
      <c r="E1248" s="132" t="s">
        <v>7</v>
      </c>
      <c r="F1248" s="378">
        <v>162.07053500000001</v>
      </c>
      <c r="G1248" s="154">
        <f t="shared" si="178"/>
        <v>32.409999999999997</v>
      </c>
      <c r="H1248" s="25">
        <f t="shared" si="179"/>
        <v>194.480535</v>
      </c>
    </row>
    <row r="1249" spans="2:8" s="51" customFormat="1" x14ac:dyDescent="0.25">
      <c r="B1249" s="365" t="s">
        <v>3607</v>
      </c>
      <c r="C1249" s="313" t="s">
        <v>3244</v>
      </c>
      <c r="D1249" s="313" t="s">
        <v>2746</v>
      </c>
      <c r="E1249" s="132" t="s">
        <v>7</v>
      </c>
      <c r="F1249" s="378">
        <v>119.30299577</v>
      </c>
      <c r="G1249" s="154">
        <f t="shared" si="178"/>
        <v>23.86</v>
      </c>
      <c r="H1249" s="25">
        <f t="shared" si="179"/>
        <v>143.16299577000001</v>
      </c>
    </row>
    <row r="1250" spans="2:8" s="51" customFormat="1" x14ac:dyDescent="0.25">
      <c r="B1250" s="365" t="s">
        <v>3608</v>
      </c>
      <c r="C1250" s="313" t="s">
        <v>3391</v>
      </c>
      <c r="D1250" s="313" t="s">
        <v>2746</v>
      </c>
      <c r="E1250" s="132" t="s">
        <v>7</v>
      </c>
      <c r="F1250" s="378">
        <v>206.18435371000004</v>
      </c>
      <c r="G1250" s="154">
        <f t="shared" si="178"/>
        <v>41.24</v>
      </c>
      <c r="H1250" s="25">
        <f t="shared" si="179"/>
        <v>247.42435371000005</v>
      </c>
    </row>
    <row r="1251" spans="2:8" s="51" customFormat="1" x14ac:dyDescent="0.25">
      <c r="B1251" s="365" t="s">
        <v>3609</v>
      </c>
      <c r="C1251" s="313" t="s">
        <v>3392</v>
      </c>
      <c r="D1251" s="313" t="s">
        <v>2746</v>
      </c>
      <c r="E1251" s="132" t="s">
        <v>7</v>
      </c>
      <c r="F1251" s="378">
        <v>93.198290000000014</v>
      </c>
      <c r="G1251" s="154">
        <f t="shared" si="178"/>
        <v>18.64</v>
      </c>
      <c r="H1251" s="25">
        <f t="shared" si="179"/>
        <v>111.83829000000001</v>
      </c>
    </row>
    <row r="1252" spans="2:8" s="51" customFormat="1" x14ac:dyDescent="0.25">
      <c r="B1252" s="365" t="s">
        <v>3610</v>
      </c>
      <c r="C1252" s="313" t="s">
        <v>3545</v>
      </c>
      <c r="D1252" s="313" t="s">
        <v>2746</v>
      </c>
      <c r="E1252" s="132" t="s">
        <v>7</v>
      </c>
      <c r="F1252" s="378">
        <v>336.03224292000004</v>
      </c>
      <c r="G1252" s="154">
        <f t="shared" si="178"/>
        <v>67.209999999999994</v>
      </c>
      <c r="H1252" s="25">
        <f t="shared" si="179"/>
        <v>403.24224292000002</v>
      </c>
    </row>
    <row r="1253" spans="2:8" s="51" customFormat="1" x14ac:dyDescent="0.25">
      <c r="B1253" s="365" t="s">
        <v>3611</v>
      </c>
      <c r="C1253" s="313" t="s">
        <v>3393</v>
      </c>
      <c r="D1253" s="313" t="s">
        <v>2746</v>
      </c>
      <c r="E1253" s="132" t="s">
        <v>7</v>
      </c>
      <c r="F1253" s="378">
        <v>161.64321876000002</v>
      </c>
      <c r="G1253" s="154">
        <f t="shared" si="178"/>
        <v>32.33</v>
      </c>
      <c r="H1253" s="25">
        <f t="shared" si="179"/>
        <v>193.97321876000001</v>
      </c>
    </row>
    <row r="1254" spans="2:8" s="51" customFormat="1" x14ac:dyDescent="0.25">
      <c r="B1254" s="365" t="s">
        <v>3612</v>
      </c>
      <c r="C1254" s="313" t="s">
        <v>3546</v>
      </c>
      <c r="D1254" s="313" t="s">
        <v>2746</v>
      </c>
      <c r="E1254" s="132" t="s">
        <v>7</v>
      </c>
      <c r="F1254" s="378">
        <v>161.75863081</v>
      </c>
      <c r="G1254" s="154">
        <f t="shared" si="178"/>
        <v>32.35</v>
      </c>
      <c r="H1254" s="25">
        <f t="shared" si="179"/>
        <v>194.10863080999999</v>
      </c>
    </row>
    <row r="1255" spans="2:8" s="51" customFormat="1" x14ac:dyDescent="0.25">
      <c r="B1255" s="365" t="s">
        <v>3613</v>
      </c>
      <c r="C1255" s="313" t="s">
        <v>3394</v>
      </c>
      <c r="D1255" s="313" t="s">
        <v>2746</v>
      </c>
      <c r="E1255" s="132" t="s">
        <v>7</v>
      </c>
      <c r="F1255" s="378">
        <v>76.176570896000001</v>
      </c>
      <c r="G1255" s="154">
        <f t="shared" si="178"/>
        <v>15.24</v>
      </c>
      <c r="H1255" s="25">
        <f t="shared" si="179"/>
        <v>91.416570895999996</v>
      </c>
    </row>
    <row r="1256" spans="2:8" s="51" customFormat="1" x14ac:dyDescent="0.25">
      <c r="B1256" s="365" t="s">
        <v>3614</v>
      </c>
      <c r="C1256" s="313" t="s">
        <v>3395</v>
      </c>
      <c r="D1256" s="313" t="s">
        <v>2746</v>
      </c>
      <c r="E1256" s="132" t="s">
        <v>7</v>
      </c>
      <c r="F1256" s="378">
        <v>97.948100000000011</v>
      </c>
      <c r="G1256" s="154">
        <f t="shared" si="178"/>
        <v>19.59</v>
      </c>
      <c r="H1256" s="25">
        <f t="shared" si="179"/>
        <v>117.53810000000001</v>
      </c>
    </row>
    <row r="1257" spans="2:8" s="51" customFormat="1" x14ac:dyDescent="0.25">
      <c r="B1257" s="365" t="s">
        <v>3615</v>
      </c>
      <c r="C1257" s="313" t="s">
        <v>3396</v>
      </c>
      <c r="D1257" s="313" t="s">
        <v>2746</v>
      </c>
      <c r="E1257" s="132" t="s">
        <v>7</v>
      </c>
      <c r="F1257" s="378">
        <v>151.95860615999999</v>
      </c>
      <c r="G1257" s="154">
        <f t="shared" si="178"/>
        <v>30.39</v>
      </c>
      <c r="H1257" s="25">
        <f t="shared" si="179"/>
        <v>182.34860615999997</v>
      </c>
    </row>
    <row r="1258" spans="2:8" s="51" customFormat="1" x14ac:dyDescent="0.25">
      <c r="B1258" s="365" t="s">
        <v>3616</v>
      </c>
      <c r="C1258" s="313" t="s">
        <v>3397</v>
      </c>
      <c r="D1258" s="313" t="s">
        <v>2746</v>
      </c>
      <c r="E1258" s="132" t="s">
        <v>7</v>
      </c>
      <c r="F1258" s="378">
        <v>251.12947250000002</v>
      </c>
      <c r="G1258" s="154">
        <f t="shared" si="178"/>
        <v>50.23</v>
      </c>
      <c r="H1258" s="25">
        <f t="shared" si="179"/>
        <v>301.35947250000004</v>
      </c>
    </row>
    <row r="1259" spans="2:8" s="51" customFormat="1" x14ac:dyDescent="0.25">
      <c r="B1259" s="365" t="s">
        <v>3617</v>
      </c>
      <c r="C1259" s="313" t="s">
        <v>3398</v>
      </c>
      <c r="D1259" s="313" t="s">
        <v>2746</v>
      </c>
      <c r="E1259" s="132" t="s">
        <v>7</v>
      </c>
      <c r="F1259" s="378">
        <v>116.84834396000001</v>
      </c>
      <c r="G1259" s="154">
        <f t="shared" si="178"/>
        <v>23.37</v>
      </c>
      <c r="H1259" s="25">
        <f t="shared" si="179"/>
        <v>140.21834396</v>
      </c>
    </row>
    <row r="1260" spans="2:8" s="51" customFormat="1" x14ac:dyDescent="0.25">
      <c r="B1260" s="365" t="s">
        <v>3618</v>
      </c>
      <c r="C1260" s="313" t="s">
        <v>3547</v>
      </c>
      <c r="D1260" s="313" t="s">
        <v>2746</v>
      </c>
      <c r="E1260" s="132" t="s">
        <v>7</v>
      </c>
      <c r="F1260" s="378">
        <v>275.57116146000004</v>
      </c>
      <c r="G1260" s="154">
        <f t="shared" si="178"/>
        <v>55.11</v>
      </c>
      <c r="H1260" s="25">
        <f t="shared" si="179"/>
        <v>330.68116146000006</v>
      </c>
    </row>
    <row r="1261" spans="2:8" s="51" customFormat="1" x14ac:dyDescent="0.25">
      <c r="B1261" s="365" t="s">
        <v>3619</v>
      </c>
      <c r="C1261" s="313" t="s">
        <v>3246</v>
      </c>
      <c r="D1261" s="313" t="s">
        <v>2746</v>
      </c>
      <c r="E1261" s="132" t="s">
        <v>7</v>
      </c>
      <c r="F1261" s="378">
        <v>214.63509900000003</v>
      </c>
      <c r="G1261" s="154">
        <f t="shared" si="178"/>
        <v>42.93</v>
      </c>
      <c r="H1261" s="25">
        <f t="shared" si="179"/>
        <v>257.56509900000003</v>
      </c>
    </row>
    <row r="1262" spans="2:8" s="51" customFormat="1" x14ac:dyDescent="0.25">
      <c r="B1262" s="365" t="s">
        <v>3620</v>
      </c>
      <c r="C1262" s="313" t="s">
        <v>3399</v>
      </c>
      <c r="D1262" s="313" t="s">
        <v>2746</v>
      </c>
      <c r="E1262" s="132" t="s">
        <v>7</v>
      </c>
      <c r="F1262" s="378">
        <v>177.79648927</v>
      </c>
      <c r="G1262" s="154">
        <f t="shared" ref="G1262:G1296" si="180">ROUND(F1262*0.2,2)</f>
        <v>35.56</v>
      </c>
      <c r="H1262" s="25">
        <f t="shared" ref="H1262:H1296" si="181">F1262+G1262</f>
        <v>213.35648927</v>
      </c>
    </row>
    <row r="1263" spans="2:8" s="51" customFormat="1" x14ac:dyDescent="0.25">
      <c r="B1263" s="365" t="s">
        <v>3621</v>
      </c>
      <c r="C1263" s="313" t="s">
        <v>3248</v>
      </c>
      <c r="D1263" s="313" t="s">
        <v>2746</v>
      </c>
      <c r="E1263" s="132" t="s">
        <v>7</v>
      </c>
      <c r="F1263" s="378">
        <v>72.080101428000006</v>
      </c>
      <c r="G1263" s="154">
        <f t="shared" si="180"/>
        <v>14.42</v>
      </c>
      <c r="H1263" s="25">
        <f t="shared" si="181"/>
        <v>86.500101428000008</v>
      </c>
    </row>
    <row r="1264" spans="2:8" s="51" customFormat="1" x14ac:dyDescent="0.25">
      <c r="B1264" s="365" t="s">
        <v>3622</v>
      </c>
      <c r="C1264" s="313" t="s">
        <v>3548</v>
      </c>
      <c r="D1264" s="313" t="s">
        <v>2746</v>
      </c>
      <c r="E1264" s="132" t="s">
        <v>7</v>
      </c>
      <c r="F1264" s="378">
        <v>91.661234817999997</v>
      </c>
      <c r="G1264" s="154">
        <f t="shared" si="180"/>
        <v>18.329999999999998</v>
      </c>
      <c r="H1264" s="25">
        <f t="shared" si="181"/>
        <v>109.991234818</v>
      </c>
    </row>
    <row r="1265" spans="2:8" s="51" customFormat="1" x14ac:dyDescent="0.25">
      <c r="B1265" s="365" t="s">
        <v>3623</v>
      </c>
      <c r="C1265" s="313" t="s">
        <v>3401</v>
      </c>
      <c r="D1265" s="313" t="s">
        <v>2746</v>
      </c>
      <c r="E1265" s="132" t="s">
        <v>7</v>
      </c>
      <c r="F1265" s="378">
        <v>79.898821999999996</v>
      </c>
      <c r="G1265" s="154">
        <f t="shared" si="180"/>
        <v>15.98</v>
      </c>
      <c r="H1265" s="25">
        <f t="shared" si="181"/>
        <v>95.878822</v>
      </c>
    </row>
    <row r="1266" spans="2:8" s="51" customFormat="1" x14ac:dyDescent="0.25">
      <c r="B1266" s="365" t="s">
        <v>3624</v>
      </c>
      <c r="C1266" s="313" t="s">
        <v>3402</v>
      </c>
      <c r="D1266" s="313" t="s">
        <v>2746</v>
      </c>
      <c r="E1266" s="132" t="s">
        <v>7</v>
      </c>
      <c r="F1266" s="378">
        <v>76.176570896000001</v>
      </c>
      <c r="G1266" s="154">
        <f t="shared" si="180"/>
        <v>15.24</v>
      </c>
      <c r="H1266" s="25">
        <f t="shared" si="181"/>
        <v>91.416570895999996</v>
      </c>
    </row>
    <row r="1267" spans="2:8" s="51" customFormat="1" x14ac:dyDescent="0.25">
      <c r="B1267" s="365" t="s">
        <v>3625</v>
      </c>
      <c r="C1267" s="313" t="s">
        <v>3549</v>
      </c>
      <c r="D1267" s="313" t="s">
        <v>2746</v>
      </c>
      <c r="E1267" s="132" t="s">
        <v>7</v>
      </c>
      <c r="F1267" s="378">
        <v>160.99999449000001</v>
      </c>
      <c r="G1267" s="154">
        <f t="shared" si="180"/>
        <v>32.200000000000003</v>
      </c>
      <c r="H1267" s="25">
        <f t="shared" si="181"/>
        <v>193.19999448999999</v>
      </c>
    </row>
    <row r="1268" spans="2:8" s="51" customFormat="1" x14ac:dyDescent="0.25">
      <c r="B1268" s="365" t="s">
        <v>3626</v>
      </c>
      <c r="C1268" s="313" t="s">
        <v>3405</v>
      </c>
      <c r="D1268" s="313" t="s">
        <v>2746</v>
      </c>
      <c r="E1268" s="132" t="s">
        <v>7</v>
      </c>
      <c r="F1268" s="378">
        <v>119.58481783000001</v>
      </c>
      <c r="G1268" s="154">
        <f t="shared" si="180"/>
        <v>23.92</v>
      </c>
      <c r="H1268" s="25">
        <f t="shared" si="181"/>
        <v>143.50481783000001</v>
      </c>
    </row>
    <row r="1269" spans="2:8" s="51" customFormat="1" x14ac:dyDescent="0.25">
      <c r="B1269" s="365" t="s">
        <v>3627</v>
      </c>
      <c r="C1269" s="313" t="s">
        <v>3250</v>
      </c>
      <c r="D1269" s="313" t="s">
        <v>2746</v>
      </c>
      <c r="E1269" s="132" t="s">
        <v>7</v>
      </c>
      <c r="F1269" s="378">
        <v>64.680897408000007</v>
      </c>
      <c r="G1269" s="154">
        <f t="shared" si="180"/>
        <v>12.94</v>
      </c>
      <c r="H1269" s="25">
        <f t="shared" si="181"/>
        <v>77.620897408000005</v>
      </c>
    </row>
    <row r="1270" spans="2:8" s="51" customFormat="1" x14ac:dyDescent="0.25">
      <c r="B1270" s="365" t="s">
        <v>3628</v>
      </c>
      <c r="C1270" s="313" t="s">
        <v>3406</v>
      </c>
      <c r="D1270" s="313" t="s">
        <v>2746</v>
      </c>
      <c r="E1270" s="132" t="s">
        <v>7</v>
      </c>
      <c r="F1270" s="378">
        <v>52.958924639000003</v>
      </c>
      <c r="G1270" s="154">
        <f t="shared" si="180"/>
        <v>10.59</v>
      </c>
      <c r="H1270" s="25">
        <f t="shared" si="181"/>
        <v>63.548924639000006</v>
      </c>
    </row>
    <row r="1271" spans="2:8" s="51" customFormat="1" x14ac:dyDescent="0.25">
      <c r="B1271" s="365" t="s">
        <v>3629</v>
      </c>
      <c r="C1271" s="313" t="s">
        <v>3409</v>
      </c>
      <c r="D1271" s="313" t="s">
        <v>2746</v>
      </c>
      <c r="E1271" s="132" t="s">
        <v>7</v>
      </c>
      <c r="F1271" s="378">
        <v>101.903208456</v>
      </c>
      <c r="G1271" s="154">
        <f t="shared" si="180"/>
        <v>20.38</v>
      </c>
      <c r="H1271" s="25">
        <f t="shared" si="181"/>
        <v>122.283208456</v>
      </c>
    </row>
    <row r="1272" spans="2:8" s="51" customFormat="1" x14ac:dyDescent="0.25">
      <c r="B1272" s="365" t="s">
        <v>3630</v>
      </c>
      <c r="C1272" s="313" t="s">
        <v>3411</v>
      </c>
      <c r="D1272" s="313" t="s">
        <v>2746</v>
      </c>
      <c r="E1272" s="132" t="s">
        <v>7</v>
      </c>
      <c r="F1272" s="378">
        <v>249.48512161000002</v>
      </c>
      <c r="G1272" s="154">
        <f t="shared" si="180"/>
        <v>49.9</v>
      </c>
      <c r="H1272" s="25">
        <f t="shared" si="181"/>
        <v>299.38512161</v>
      </c>
    </row>
    <row r="1273" spans="2:8" s="51" customFormat="1" x14ac:dyDescent="0.25">
      <c r="B1273" s="365" t="s">
        <v>3631</v>
      </c>
      <c r="C1273" s="313" t="s">
        <v>3412</v>
      </c>
      <c r="D1273" s="313" t="s">
        <v>2746</v>
      </c>
      <c r="E1273" s="132" t="s">
        <v>7</v>
      </c>
      <c r="F1273" s="378">
        <v>83.375049611999998</v>
      </c>
      <c r="G1273" s="154">
        <f t="shared" si="180"/>
        <v>16.68</v>
      </c>
      <c r="H1273" s="25">
        <f t="shared" si="181"/>
        <v>100.055049612</v>
      </c>
    </row>
    <row r="1274" spans="2:8" s="51" customFormat="1" x14ac:dyDescent="0.25">
      <c r="B1274" s="365" t="s">
        <v>3632</v>
      </c>
      <c r="C1274" s="313" t="s">
        <v>3413</v>
      </c>
      <c r="D1274" s="313" t="s">
        <v>2746</v>
      </c>
      <c r="E1274" s="132" t="s">
        <v>7</v>
      </c>
      <c r="F1274" s="378">
        <v>76.560055556000009</v>
      </c>
      <c r="G1274" s="154">
        <f t="shared" si="180"/>
        <v>15.31</v>
      </c>
      <c r="H1274" s="25">
        <f t="shared" si="181"/>
        <v>91.870055556000011</v>
      </c>
    </row>
    <row r="1275" spans="2:8" s="51" customFormat="1" x14ac:dyDescent="0.25">
      <c r="B1275" s="365" t="s">
        <v>3633</v>
      </c>
      <c r="C1275" s="313" t="s">
        <v>3251</v>
      </c>
      <c r="D1275" s="313" t="s">
        <v>2746</v>
      </c>
      <c r="E1275" s="132" t="s">
        <v>7</v>
      </c>
      <c r="F1275" s="378">
        <v>67.612580136000005</v>
      </c>
      <c r="G1275" s="154">
        <f t="shared" si="180"/>
        <v>13.52</v>
      </c>
      <c r="H1275" s="25">
        <f t="shared" si="181"/>
        <v>81.132580136000001</v>
      </c>
    </row>
    <row r="1276" spans="2:8" s="51" customFormat="1" x14ac:dyDescent="0.25">
      <c r="B1276" s="365" t="s">
        <v>3634</v>
      </c>
      <c r="C1276" s="313" t="s">
        <v>3414</v>
      </c>
      <c r="D1276" s="313" t="s">
        <v>2746</v>
      </c>
      <c r="E1276" s="132" t="s">
        <v>7</v>
      </c>
      <c r="F1276" s="378">
        <v>128.62595616999999</v>
      </c>
      <c r="G1276" s="154">
        <f t="shared" si="180"/>
        <v>25.73</v>
      </c>
      <c r="H1276" s="25">
        <f t="shared" si="181"/>
        <v>154.35595616999998</v>
      </c>
    </row>
    <row r="1277" spans="2:8" s="51" customFormat="1" x14ac:dyDescent="0.25">
      <c r="B1277" s="365" t="s">
        <v>3635</v>
      </c>
      <c r="C1277" s="313" t="s">
        <v>2872</v>
      </c>
      <c r="D1277" s="313" t="s">
        <v>2746</v>
      </c>
      <c r="E1277" s="132" t="s">
        <v>7</v>
      </c>
      <c r="F1277" s="378">
        <v>186.2209647775</v>
      </c>
      <c r="G1277" s="154">
        <f t="shared" si="180"/>
        <v>37.24</v>
      </c>
      <c r="H1277" s="25">
        <f t="shared" si="181"/>
        <v>223.46096477750001</v>
      </c>
    </row>
    <row r="1278" spans="2:8" s="51" customFormat="1" x14ac:dyDescent="0.25">
      <c r="B1278" s="365" t="s">
        <v>3636</v>
      </c>
      <c r="C1278" s="313" t="s">
        <v>3252</v>
      </c>
      <c r="D1278" s="313" t="s">
        <v>2746</v>
      </c>
      <c r="E1278" s="132" t="s">
        <v>7</v>
      </c>
      <c r="F1278" s="378">
        <v>317.14049862000002</v>
      </c>
      <c r="G1278" s="154">
        <f t="shared" si="180"/>
        <v>63.43</v>
      </c>
      <c r="H1278" s="25">
        <f t="shared" si="181"/>
        <v>380.57049862000002</v>
      </c>
    </row>
    <row r="1279" spans="2:8" s="51" customFormat="1" x14ac:dyDescent="0.25">
      <c r="B1279" s="365" t="s">
        <v>3637</v>
      </c>
      <c r="C1279" s="313" t="s">
        <v>3253</v>
      </c>
      <c r="D1279" s="313" t="s">
        <v>2746</v>
      </c>
      <c r="E1279" s="132" t="s">
        <v>7</v>
      </c>
      <c r="F1279" s="378">
        <v>151.95860615999999</v>
      </c>
      <c r="G1279" s="154">
        <f t="shared" si="180"/>
        <v>30.39</v>
      </c>
      <c r="H1279" s="25">
        <f t="shared" si="181"/>
        <v>182.34860615999997</v>
      </c>
    </row>
    <row r="1280" spans="2:8" s="51" customFormat="1" x14ac:dyDescent="0.25">
      <c r="B1280" s="365" t="s">
        <v>3638</v>
      </c>
      <c r="C1280" s="313" t="s">
        <v>3415</v>
      </c>
      <c r="D1280" s="313" t="s">
        <v>2746</v>
      </c>
      <c r="E1280" s="132" t="s">
        <v>7</v>
      </c>
      <c r="F1280" s="378">
        <v>196.52640671</v>
      </c>
      <c r="G1280" s="154">
        <f t="shared" si="180"/>
        <v>39.31</v>
      </c>
      <c r="H1280" s="25">
        <f t="shared" si="181"/>
        <v>235.83640671000001</v>
      </c>
    </row>
    <row r="1281" spans="2:8" s="51" customFormat="1" x14ac:dyDescent="0.25">
      <c r="B1281" s="365" t="s">
        <v>3639</v>
      </c>
      <c r="C1281" s="313" t="s">
        <v>3550</v>
      </c>
      <c r="D1281" s="313" t="s">
        <v>2746</v>
      </c>
      <c r="E1281" s="132" t="s">
        <v>7</v>
      </c>
      <c r="F1281" s="378">
        <v>136.36189672</v>
      </c>
      <c r="G1281" s="154">
        <f t="shared" si="180"/>
        <v>27.27</v>
      </c>
      <c r="H1281" s="25">
        <f t="shared" si="181"/>
        <v>163.63189672000001</v>
      </c>
    </row>
    <row r="1282" spans="2:8" s="51" customFormat="1" x14ac:dyDescent="0.25">
      <c r="B1282" s="365" t="s">
        <v>3640</v>
      </c>
      <c r="C1282" s="313" t="s">
        <v>2875</v>
      </c>
      <c r="D1282" s="313" t="s">
        <v>2746</v>
      </c>
      <c r="E1282" s="132" t="s">
        <v>7</v>
      </c>
      <c r="F1282" s="378">
        <v>105.986236795</v>
      </c>
      <c r="G1282" s="154">
        <f t="shared" si="180"/>
        <v>21.2</v>
      </c>
      <c r="H1282" s="25">
        <f t="shared" si="181"/>
        <v>127.186236795</v>
      </c>
    </row>
    <row r="1283" spans="2:8" s="51" customFormat="1" x14ac:dyDescent="0.25">
      <c r="B1283" s="365" t="s">
        <v>3641</v>
      </c>
      <c r="C1283" s="313" t="s">
        <v>3419</v>
      </c>
      <c r="D1283" s="313" t="s">
        <v>2746</v>
      </c>
      <c r="E1283" s="132" t="s">
        <v>7</v>
      </c>
      <c r="F1283" s="378">
        <v>137.24619468</v>
      </c>
      <c r="G1283" s="154">
        <f t="shared" si="180"/>
        <v>27.45</v>
      </c>
      <c r="H1283" s="25">
        <f t="shared" si="181"/>
        <v>164.69619467999999</v>
      </c>
    </row>
    <row r="1284" spans="2:8" s="51" customFormat="1" x14ac:dyDescent="0.25">
      <c r="B1284" s="365" t="s">
        <v>3642</v>
      </c>
      <c r="C1284" s="313" t="s">
        <v>3420</v>
      </c>
      <c r="D1284" s="313" t="s">
        <v>2746</v>
      </c>
      <c r="E1284" s="132" t="s">
        <v>7</v>
      </c>
      <c r="F1284" s="378">
        <v>180.12139626999999</v>
      </c>
      <c r="G1284" s="154">
        <f t="shared" si="180"/>
        <v>36.020000000000003</v>
      </c>
      <c r="H1284" s="25">
        <f t="shared" si="181"/>
        <v>216.14139627</v>
      </c>
    </row>
    <row r="1285" spans="2:8" s="51" customFormat="1" x14ac:dyDescent="0.25">
      <c r="B1285" s="365" t="s">
        <v>3643</v>
      </c>
      <c r="C1285" s="313" t="s">
        <v>3255</v>
      </c>
      <c r="D1285" s="313" t="s">
        <v>2746</v>
      </c>
      <c r="E1285" s="132" t="s">
        <v>7</v>
      </c>
      <c r="F1285" s="378">
        <v>137.56159873000001</v>
      </c>
      <c r="G1285" s="154">
        <f t="shared" si="180"/>
        <v>27.51</v>
      </c>
      <c r="H1285" s="25">
        <f t="shared" si="181"/>
        <v>165.07159873000001</v>
      </c>
    </row>
    <row r="1286" spans="2:8" s="51" customFormat="1" x14ac:dyDescent="0.25">
      <c r="B1286" s="365" t="s">
        <v>3644</v>
      </c>
      <c r="C1286" s="313" t="s">
        <v>3421</v>
      </c>
      <c r="D1286" s="313" t="s">
        <v>2746</v>
      </c>
      <c r="E1286" s="132" t="s">
        <v>7</v>
      </c>
      <c r="F1286" s="378">
        <v>104.43192397000001</v>
      </c>
      <c r="G1286" s="154">
        <f t="shared" si="180"/>
        <v>20.89</v>
      </c>
      <c r="H1286" s="25">
        <f t="shared" si="181"/>
        <v>125.32192397000001</v>
      </c>
    </row>
    <row r="1287" spans="2:8" s="51" customFormat="1" x14ac:dyDescent="0.25">
      <c r="B1287" s="365" t="s">
        <v>3645</v>
      </c>
      <c r="C1287" s="313" t="s">
        <v>3422</v>
      </c>
      <c r="D1287" s="313" t="s">
        <v>2746</v>
      </c>
      <c r="E1287" s="132" t="s">
        <v>7</v>
      </c>
      <c r="F1287" s="378">
        <v>96.044142828000005</v>
      </c>
      <c r="G1287" s="154">
        <f t="shared" si="180"/>
        <v>19.21</v>
      </c>
      <c r="H1287" s="25">
        <f t="shared" si="181"/>
        <v>115.254142828</v>
      </c>
    </row>
    <row r="1288" spans="2:8" s="51" customFormat="1" x14ac:dyDescent="0.25">
      <c r="B1288" s="365" t="s">
        <v>3646</v>
      </c>
      <c r="C1288" s="313" t="s">
        <v>3423</v>
      </c>
      <c r="D1288" s="313" t="s">
        <v>2746</v>
      </c>
      <c r="E1288" s="132" t="s">
        <v>7</v>
      </c>
      <c r="F1288" s="378">
        <v>162.70884280000001</v>
      </c>
      <c r="G1288" s="154">
        <f t="shared" si="180"/>
        <v>32.54</v>
      </c>
      <c r="H1288" s="25">
        <f t="shared" si="181"/>
        <v>195.24884280000001</v>
      </c>
    </row>
    <row r="1289" spans="2:8" s="51" customFormat="1" x14ac:dyDescent="0.25">
      <c r="B1289" s="365" t="s">
        <v>3647</v>
      </c>
      <c r="C1289" s="313" t="s">
        <v>3551</v>
      </c>
      <c r="D1289" s="313" t="s">
        <v>2746</v>
      </c>
      <c r="E1289" s="132" t="s">
        <v>7</v>
      </c>
      <c r="F1289" s="378">
        <v>101.21355271</v>
      </c>
      <c r="G1289" s="154">
        <f t="shared" si="180"/>
        <v>20.239999999999998</v>
      </c>
      <c r="H1289" s="25">
        <f t="shared" si="181"/>
        <v>121.45355271</v>
      </c>
    </row>
    <row r="1290" spans="2:8" s="51" customFormat="1" x14ac:dyDescent="0.25">
      <c r="B1290" s="365" t="s">
        <v>3648</v>
      </c>
      <c r="C1290" s="313" t="s">
        <v>3552</v>
      </c>
      <c r="D1290" s="313" t="s">
        <v>2746</v>
      </c>
      <c r="E1290" s="132" t="s">
        <v>7</v>
      </c>
      <c r="F1290" s="378">
        <v>72.690610340000006</v>
      </c>
      <c r="G1290" s="154">
        <f t="shared" si="180"/>
        <v>14.54</v>
      </c>
      <c r="H1290" s="25">
        <f t="shared" si="181"/>
        <v>87.230610339999998</v>
      </c>
    </row>
    <row r="1291" spans="2:8" s="51" customFormat="1" x14ac:dyDescent="0.25">
      <c r="B1291" s="365" t="s">
        <v>3649</v>
      </c>
      <c r="C1291" s="313" t="s">
        <v>3425</v>
      </c>
      <c r="D1291" s="313" t="s">
        <v>2746</v>
      </c>
      <c r="E1291" s="132" t="s">
        <v>7</v>
      </c>
      <c r="F1291" s="378">
        <v>128.36613323</v>
      </c>
      <c r="G1291" s="154">
        <f t="shared" si="180"/>
        <v>25.67</v>
      </c>
      <c r="H1291" s="25">
        <f t="shared" si="181"/>
        <v>154.03613323000002</v>
      </c>
    </row>
    <row r="1292" spans="2:8" s="51" customFormat="1" x14ac:dyDescent="0.25">
      <c r="B1292" s="365" t="s">
        <v>3650</v>
      </c>
      <c r="C1292" s="313" t="s">
        <v>3553</v>
      </c>
      <c r="D1292" s="313" t="s">
        <v>2746</v>
      </c>
      <c r="E1292" s="132" t="s">
        <v>7</v>
      </c>
      <c r="F1292" s="378">
        <v>144.76014411</v>
      </c>
      <c r="G1292" s="154">
        <f t="shared" si="180"/>
        <v>28.95</v>
      </c>
      <c r="H1292" s="25">
        <f t="shared" si="181"/>
        <v>173.71014410999999</v>
      </c>
    </row>
    <row r="1293" spans="2:8" s="51" customFormat="1" x14ac:dyDescent="0.25">
      <c r="B1293" s="365" t="s">
        <v>3651</v>
      </c>
      <c r="C1293" s="313" t="s">
        <v>3554</v>
      </c>
      <c r="D1293" s="313" t="s">
        <v>2746</v>
      </c>
      <c r="E1293" s="132" t="s">
        <v>7</v>
      </c>
      <c r="F1293" s="378">
        <v>128.36613323</v>
      </c>
      <c r="G1293" s="154">
        <f t="shared" si="180"/>
        <v>25.67</v>
      </c>
      <c r="H1293" s="25">
        <f t="shared" si="181"/>
        <v>154.03613323000002</v>
      </c>
    </row>
    <row r="1294" spans="2:8" s="51" customFormat="1" x14ac:dyDescent="0.25">
      <c r="B1294" s="365" t="s">
        <v>3652</v>
      </c>
      <c r="C1294" s="313" t="s">
        <v>3426</v>
      </c>
      <c r="D1294" s="313" t="s">
        <v>2746</v>
      </c>
      <c r="E1294" s="132" t="s">
        <v>7</v>
      </c>
      <c r="F1294" s="378">
        <v>76.573955000000012</v>
      </c>
      <c r="G1294" s="154">
        <f t="shared" si="180"/>
        <v>15.31</v>
      </c>
      <c r="H1294" s="25">
        <f t="shared" si="181"/>
        <v>91.883955000000014</v>
      </c>
    </row>
    <row r="1295" spans="2:8" s="51" customFormat="1" x14ac:dyDescent="0.25">
      <c r="B1295" s="365" t="s">
        <v>3653</v>
      </c>
      <c r="C1295" s="313" t="s">
        <v>3427</v>
      </c>
      <c r="D1295" s="313" t="s">
        <v>2746</v>
      </c>
      <c r="E1295" s="132" t="s">
        <v>7</v>
      </c>
      <c r="F1295" s="378">
        <v>197.08130117999997</v>
      </c>
      <c r="G1295" s="154">
        <f t="shared" si="180"/>
        <v>39.42</v>
      </c>
      <c r="H1295" s="25">
        <f t="shared" si="181"/>
        <v>236.50130117999998</v>
      </c>
    </row>
    <row r="1296" spans="2:8" s="51" customFormat="1" x14ac:dyDescent="0.25">
      <c r="B1296" s="365" t="s">
        <v>3654</v>
      </c>
      <c r="C1296" s="313" t="s">
        <v>3555</v>
      </c>
      <c r="D1296" s="313" t="s">
        <v>2746</v>
      </c>
      <c r="E1296" s="132" t="s">
        <v>7</v>
      </c>
      <c r="F1296" s="378">
        <v>79.730628727999999</v>
      </c>
      <c r="G1296" s="154">
        <f t="shared" si="180"/>
        <v>15.95</v>
      </c>
      <c r="H1296" s="25">
        <f t="shared" si="181"/>
        <v>95.680628728000002</v>
      </c>
    </row>
    <row r="1297" spans="2:8" s="51" customFormat="1" ht="47.25" x14ac:dyDescent="0.25">
      <c r="B1297" s="365" t="s">
        <v>1924</v>
      </c>
      <c r="C1297" s="352" t="s">
        <v>3226</v>
      </c>
      <c r="D1297" s="313" t="s">
        <v>119</v>
      </c>
      <c r="E1297" s="132" t="s">
        <v>7</v>
      </c>
      <c r="F1297" s="376">
        <v>5454.75</v>
      </c>
      <c r="G1297" s="154">
        <f t="shared" si="176"/>
        <v>1090.95</v>
      </c>
      <c r="H1297" s="25">
        <f t="shared" si="177"/>
        <v>6545.7</v>
      </c>
    </row>
    <row r="1298" spans="2:8" s="51" customFormat="1" x14ac:dyDescent="0.25">
      <c r="B1298" s="365" t="s">
        <v>1926</v>
      </c>
      <c r="C1298" s="364" t="s">
        <v>2800</v>
      </c>
      <c r="D1298" s="313" t="s">
        <v>119</v>
      </c>
      <c r="E1298" s="132" t="s">
        <v>7</v>
      </c>
      <c r="F1298" s="376">
        <v>98.96</v>
      </c>
      <c r="G1298" s="154">
        <f t="shared" ref="G1298:G1361" si="182">ROUND(F1298*0.2,2)</f>
        <v>19.79</v>
      </c>
      <c r="H1298" s="25">
        <f t="shared" ref="H1298:H1361" si="183">F1298+G1298</f>
        <v>118.75</v>
      </c>
    </row>
    <row r="1299" spans="2:8" s="51" customFormat="1" x14ac:dyDescent="0.25">
      <c r="B1299" s="365" t="s">
        <v>1929</v>
      </c>
      <c r="C1299" s="363" t="s">
        <v>3227</v>
      </c>
      <c r="D1299" s="313" t="s">
        <v>119</v>
      </c>
      <c r="E1299" s="132" t="s">
        <v>7</v>
      </c>
      <c r="F1299" s="376">
        <v>92.83</v>
      </c>
      <c r="G1299" s="154">
        <f t="shared" si="182"/>
        <v>18.57</v>
      </c>
      <c r="H1299" s="25">
        <f t="shared" si="183"/>
        <v>111.4</v>
      </c>
    </row>
    <row r="1300" spans="2:8" s="51" customFormat="1" x14ac:dyDescent="0.25">
      <c r="B1300" s="365" t="s">
        <v>1932</v>
      </c>
      <c r="C1300" s="39" t="s">
        <v>2811</v>
      </c>
      <c r="D1300" s="313" t="s">
        <v>119</v>
      </c>
      <c r="E1300" s="132" t="s">
        <v>7</v>
      </c>
      <c r="F1300" s="376">
        <v>4.47</v>
      </c>
      <c r="G1300" s="154">
        <f t="shared" si="182"/>
        <v>0.89</v>
      </c>
      <c r="H1300" s="25">
        <f t="shared" si="183"/>
        <v>5.3599999999999994</v>
      </c>
    </row>
    <row r="1301" spans="2:8" s="51" customFormat="1" x14ac:dyDescent="0.25">
      <c r="B1301" s="365" t="s">
        <v>1934</v>
      </c>
      <c r="C1301" s="364" t="s">
        <v>3228</v>
      </c>
      <c r="D1301" s="313" t="s">
        <v>119</v>
      </c>
      <c r="E1301" s="132" t="s">
        <v>7</v>
      </c>
      <c r="F1301" s="376">
        <v>97.73</v>
      </c>
      <c r="G1301" s="154">
        <f t="shared" si="182"/>
        <v>19.55</v>
      </c>
      <c r="H1301" s="25">
        <f t="shared" si="183"/>
        <v>117.28</v>
      </c>
    </row>
    <row r="1302" spans="2:8" s="51" customFormat="1" x14ac:dyDescent="0.25">
      <c r="B1302" s="365" t="s">
        <v>1935</v>
      </c>
      <c r="C1302" s="39" t="s">
        <v>3229</v>
      </c>
      <c r="D1302" s="313" t="s">
        <v>119</v>
      </c>
      <c r="E1302" s="132" t="s">
        <v>7</v>
      </c>
      <c r="F1302" s="376">
        <v>54.03</v>
      </c>
      <c r="G1302" s="154">
        <f t="shared" si="182"/>
        <v>10.81</v>
      </c>
      <c r="H1302" s="25">
        <f t="shared" si="183"/>
        <v>64.84</v>
      </c>
    </row>
    <row r="1303" spans="2:8" s="51" customFormat="1" x14ac:dyDescent="0.25">
      <c r="B1303" s="365" t="s">
        <v>2466</v>
      </c>
      <c r="C1303" s="367" t="s">
        <v>2812</v>
      </c>
      <c r="D1303" s="313" t="s">
        <v>119</v>
      </c>
      <c r="E1303" s="132" t="s">
        <v>7</v>
      </c>
      <c r="F1303" s="376">
        <v>82.58</v>
      </c>
      <c r="G1303" s="154">
        <f t="shared" si="182"/>
        <v>16.52</v>
      </c>
      <c r="H1303" s="25">
        <f t="shared" si="183"/>
        <v>99.1</v>
      </c>
    </row>
    <row r="1304" spans="2:8" s="51" customFormat="1" x14ac:dyDescent="0.25">
      <c r="B1304" s="365" t="s">
        <v>2467</v>
      </c>
      <c r="C1304" s="367" t="s">
        <v>2813</v>
      </c>
      <c r="D1304" s="313" t="s">
        <v>119</v>
      </c>
      <c r="E1304" s="132" t="s">
        <v>7</v>
      </c>
      <c r="F1304" s="376">
        <v>88.75</v>
      </c>
      <c r="G1304" s="154">
        <f t="shared" si="182"/>
        <v>17.75</v>
      </c>
      <c r="H1304" s="25">
        <f t="shared" si="183"/>
        <v>106.5</v>
      </c>
    </row>
    <row r="1305" spans="2:8" s="51" customFormat="1" x14ac:dyDescent="0.25">
      <c r="B1305" s="365" t="s">
        <v>2468</v>
      </c>
      <c r="C1305" s="367" t="s">
        <v>2925</v>
      </c>
      <c r="D1305" s="313" t="s">
        <v>119</v>
      </c>
      <c r="E1305" s="132" t="s">
        <v>7</v>
      </c>
      <c r="F1305" s="376">
        <v>143.33000000000001</v>
      </c>
      <c r="G1305" s="154">
        <f t="shared" si="182"/>
        <v>28.67</v>
      </c>
      <c r="H1305" s="25">
        <f t="shared" si="183"/>
        <v>172</v>
      </c>
    </row>
    <row r="1306" spans="2:8" s="51" customFormat="1" x14ac:dyDescent="0.25">
      <c r="B1306" s="365" t="s">
        <v>2469</v>
      </c>
      <c r="C1306" s="367" t="s">
        <v>2814</v>
      </c>
      <c r="D1306" s="313" t="s">
        <v>119</v>
      </c>
      <c r="E1306" s="132" t="s">
        <v>7</v>
      </c>
      <c r="F1306" s="376">
        <v>80</v>
      </c>
      <c r="G1306" s="154">
        <f t="shared" si="182"/>
        <v>16</v>
      </c>
      <c r="H1306" s="25">
        <f t="shared" si="183"/>
        <v>96</v>
      </c>
    </row>
    <row r="1307" spans="2:8" s="51" customFormat="1" x14ac:dyDescent="0.25">
      <c r="B1307" s="365" t="s">
        <v>3257</v>
      </c>
      <c r="C1307" s="367" t="s">
        <v>3230</v>
      </c>
      <c r="D1307" s="313" t="s">
        <v>119</v>
      </c>
      <c r="E1307" s="132" t="s">
        <v>7</v>
      </c>
      <c r="F1307" s="376">
        <v>308.75</v>
      </c>
      <c r="G1307" s="154">
        <f t="shared" si="182"/>
        <v>61.75</v>
      </c>
      <c r="H1307" s="25">
        <f t="shared" si="183"/>
        <v>370.5</v>
      </c>
    </row>
    <row r="1308" spans="2:8" s="51" customFormat="1" x14ac:dyDescent="0.25">
      <c r="B1308" s="365" t="s">
        <v>3258</v>
      </c>
      <c r="C1308" s="367" t="s">
        <v>3231</v>
      </c>
      <c r="D1308" s="313" t="s">
        <v>119</v>
      </c>
      <c r="E1308" s="132" t="s">
        <v>7</v>
      </c>
      <c r="F1308" s="376">
        <v>180.97</v>
      </c>
      <c r="G1308" s="154">
        <f t="shared" si="182"/>
        <v>36.19</v>
      </c>
      <c r="H1308" s="25">
        <f t="shared" si="183"/>
        <v>217.16</v>
      </c>
    </row>
    <row r="1309" spans="2:8" s="51" customFormat="1" x14ac:dyDescent="0.25">
      <c r="B1309" s="365" t="s">
        <v>3259</v>
      </c>
      <c r="C1309" s="367" t="s">
        <v>2816</v>
      </c>
      <c r="D1309" s="313" t="s">
        <v>119</v>
      </c>
      <c r="E1309" s="132" t="s">
        <v>7</v>
      </c>
      <c r="F1309" s="376">
        <v>31</v>
      </c>
      <c r="G1309" s="154">
        <f t="shared" si="182"/>
        <v>6.2</v>
      </c>
      <c r="H1309" s="25">
        <f t="shared" si="183"/>
        <v>37.200000000000003</v>
      </c>
    </row>
    <row r="1310" spans="2:8" s="51" customFormat="1" x14ac:dyDescent="0.25">
      <c r="B1310" s="365" t="s">
        <v>3260</v>
      </c>
      <c r="C1310" s="367" t="s">
        <v>3232</v>
      </c>
      <c r="D1310" s="313" t="s">
        <v>119</v>
      </c>
      <c r="E1310" s="132" t="s">
        <v>7</v>
      </c>
      <c r="F1310" s="376">
        <v>103.1</v>
      </c>
      <c r="G1310" s="154">
        <f t="shared" si="182"/>
        <v>20.62</v>
      </c>
      <c r="H1310" s="25">
        <f t="shared" si="183"/>
        <v>123.72</v>
      </c>
    </row>
    <row r="1311" spans="2:8" s="51" customFormat="1" x14ac:dyDescent="0.25">
      <c r="B1311" s="365" t="s">
        <v>3261</v>
      </c>
      <c r="C1311" s="367" t="s">
        <v>3233</v>
      </c>
      <c r="D1311" s="313" t="s">
        <v>119</v>
      </c>
      <c r="E1311" s="132" t="s">
        <v>7</v>
      </c>
      <c r="F1311" s="376">
        <v>293.52999999999997</v>
      </c>
      <c r="G1311" s="154">
        <f t="shared" si="182"/>
        <v>58.71</v>
      </c>
      <c r="H1311" s="25">
        <f t="shared" si="183"/>
        <v>352.23999999999995</v>
      </c>
    </row>
    <row r="1312" spans="2:8" s="51" customFormat="1" x14ac:dyDescent="0.25">
      <c r="B1312" s="365" t="s">
        <v>3262</v>
      </c>
      <c r="C1312" s="367" t="s">
        <v>2818</v>
      </c>
      <c r="D1312" s="313" t="s">
        <v>119</v>
      </c>
      <c r="E1312" s="132" t="s">
        <v>7</v>
      </c>
      <c r="F1312" s="376">
        <v>75</v>
      </c>
      <c r="G1312" s="154">
        <f t="shared" si="182"/>
        <v>15</v>
      </c>
      <c r="H1312" s="25">
        <f t="shared" si="183"/>
        <v>90</v>
      </c>
    </row>
    <row r="1313" spans="2:8" s="51" customFormat="1" x14ac:dyDescent="0.25">
      <c r="B1313" s="365" t="s">
        <v>3263</v>
      </c>
      <c r="C1313" s="367" t="s">
        <v>3234</v>
      </c>
      <c r="D1313" s="313" t="s">
        <v>119</v>
      </c>
      <c r="E1313" s="132" t="s">
        <v>7</v>
      </c>
      <c r="F1313" s="376">
        <v>43.67</v>
      </c>
      <c r="G1313" s="154">
        <f t="shared" si="182"/>
        <v>8.73</v>
      </c>
      <c r="H1313" s="25">
        <f t="shared" si="183"/>
        <v>52.400000000000006</v>
      </c>
    </row>
    <row r="1314" spans="2:8" s="51" customFormat="1" x14ac:dyDescent="0.25">
      <c r="B1314" s="365" t="s">
        <v>3264</v>
      </c>
      <c r="C1314" s="367" t="s">
        <v>3235</v>
      </c>
      <c r="D1314" s="313" t="s">
        <v>119</v>
      </c>
      <c r="E1314" s="132" t="s">
        <v>7</v>
      </c>
      <c r="F1314" s="376">
        <v>339.53</v>
      </c>
      <c r="G1314" s="154">
        <f t="shared" si="182"/>
        <v>67.91</v>
      </c>
      <c r="H1314" s="25">
        <f t="shared" si="183"/>
        <v>407.43999999999994</v>
      </c>
    </row>
    <row r="1315" spans="2:8" s="51" customFormat="1" x14ac:dyDescent="0.25">
      <c r="B1315" s="365" t="s">
        <v>3265</v>
      </c>
      <c r="C1315" s="367" t="s">
        <v>3236</v>
      </c>
      <c r="D1315" s="313" t="s">
        <v>119</v>
      </c>
      <c r="E1315" s="132" t="s">
        <v>7</v>
      </c>
      <c r="F1315" s="376">
        <v>191.92</v>
      </c>
      <c r="G1315" s="154">
        <f t="shared" si="182"/>
        <v>38.380000000000003</v>
      </c>
      <c r="H1315" s="25">
        <f t="shared" si="183"/>
        <v>230.29999999999998</v>
      </c>
    </row>
    <row r="1316" spans="2:8" s="51" customFormat="1" x14ac:dyDescent="0.25">
      <c r="B1316" s="365" t="s">
        <v>3266</v>
      </c>
      <c r="C1316" s="367" t="s">
        <v>3237</v>
      </c>
      <c r="D1316" s="313" t="s">
        <v>119</v>
      </c>
      <c r="E1316" s="132" t="s">
        <v>7</v>
      </c>
      <c r="F1316" s="376">
        <v>125.67</v>
      </c>
      <c r="G1316" s="154">
        <f t="shared" si="182"/>
        <v>25.13</v>
      </c>
      <c r="H1316" s="25">
        <f t="shared" si="183"/>
        <v>150.80000000000001</v>
      </c>
    </row>
    <row r="1317" spans="2:8" s="51" customFormat="1" x14ac:dyDescent="0.25">
      <c r="B1317" s="365" t="s">
        <v>3267</v>
      </c>
      <c r="C1317" s="367" t="s">
        <v>2836</v>
      </c>
      <c r="D1317" s="313" t="s">
        <v>119</v>
      </c>
      <c r="E1317" s="132" t="s">
        <v>7</v>
      </c>
      <c r="F1317" s="376">
        <v>54.17</v>
      </c>
      <c r="G1317" s="154">
        <f t="shared" si="182"/>
        <v>10.83</v>
      </c>
      <c r="H1317" s="25">
        <f t="shared" si="183"/>
        <v>65</v>
      </c>
    </row>
    <row r="1318" spans="2:8" s="51" customFormat="1" x14ac:dyDescent="0.25">
      <c r="B1318" s="365" t="s">
        <v>3268</v>
      </c>
      <c r="C1318" s="367" t="s">
        <v>3238</v>
      </c>
      <c r="D1318" s="313" t="s">
        <v>119</v>
      </c>
      <c r="E1318" s="132" t="s">
        <v>7</v>
      </c>
      <c r="F1318" s="376">
        <v>110.83</v>
      </c>
      <c r="G1318" s="154">
        <f t="shared" si="182"/>
        <v>22.17</v>
      </c>
      <c r="H1318" s="25">
        <f t="shared" si="183"/>
        <v>133</v>
      </c>
    </row>
    <row r="1319" spans="2:8" s="51" customFormat="1" x14ac:dyDescent="0.25">
      <c r="B1319" s="365" t="s">
        <v>3269</v>
      </c>
      <c r="C1319" s="367" t="s">
        <v>3239</v>
      </c>
      <c r="D1319" s="313" t="s">
        <v>119</v>
      </c>
      <c r="E1319" s="132" t="s">
        <v>7</v>
      </c>
      <c r="F1319" s="376">
        <v>231.54</v>
      </c>
      <c r="G1319" s="154">
        <f t="shared" si="182"/>
        <v>46.31</v>
      </c>
      <c r="H1319" s="25">
        <f t="shared" si="183"/>
        <v>277.85000000000002</v>
      </c>
    </row>
    <row r="1320" spans="2:8" s="51" customFormat="1" x14ac:dyDescent="0.25">
      <c r="B1320" s="365" t="s">
        <v>3270</v>
      </c>
      <c r="C1320" s="367" t="s">
        <v>2839</v>
      </c>
      <c r="D1320" s="313" t="s">
        <v>119</v>
      </c>
      <c r="E1320" s="132" t="s">
        <v>7</v>
      </c>
      <c r="F1320" s="376">
        <v>55.55</v>
      </c>
      <c r="G1320" s="154">
        <f t="shared" si="182"/>
        <v>11.11</v>
      </c>
      <c r="H1320" s="25">
        <f t="shared" si="183"/>
        <v>66.66</v>
      </c>
    </row>
    <row r="1321" spans="2:8" s="51" customFormat="1" x14ac:dyDescent="0.25">
      <c r="B1321" s="365" t="s">
        <v>3271</v>
      </c>
      <c r="C1321" s="367" t="s">
        <v>2826</v>
      </c>
      <c r="D1321" s="313" t="s">
        <v>119</v>
      </c>
      <c r="E1321" s="132" t="s">
        <v>7</v>
      </c>
      <c r="F1321" s="376">
        <v>143.58000000000001</v>
      </c>
      <c r="G1321" s="154">
        <f t="shared" si="182"/>
        <v>28.72</v>
      </c>
      <c r="H1321" s="25">
        <f t="shared" si="183"/>
        <v>172.3</v>
      </c>
    </row>
    <row r="1322" spans="2:8" s="51" customFormat="1" x14ac:dyDescent="0.25">
      <c r="B1322" s="365" t="s">
        <v>3272</v>
      </c>
      <c r="C1322" s="367" t="s">
        <v>2900</v>
      </c>
      <c r="D1322" s="313" t="s">
        <v>119</v>
      </c>
      <c r="E1322" s="132" t="s">
        <v>7</v>
      </c>
      <c r="F1322" s="376">
        <v>34.58</v>
      </c>
      <c r="G1322" s="154">
        <f t="shared" si="182"/>
        <v>6.92</v>
      </c>
      <c r="H1322" s="25">
        <f t="shared" si="183"/>
        <v>41.5</v>
      </c>
    </row>
    <row r="1323" spans="2:8" s="51" customFormat="1" x14ac:dyDescent="0.25">
      <c r="B1323" s="365" t="s">
        <v>3273</v>
      </c>
      <c r="C1323" s="367" t="s">
        <v>2901</v>
      </c>
      <c r="D1323" s="313" t="s">
        <v>119</v>
      </c>
      <c r="E1323" s="132" t="s">
        <v>7</v>
      </c>
      <c r="F1323" s="376">
        <v>86.32</v>
      </c>
      <c r="G1323" s="154">
        <f t="shared" si="182"/>
        <v>17.260000000000002</v>
      </c>
      <c r="H1323" s="25">
        <f t="shared" si="183"/>
        <v>103.58</v>
      </c>
    </row>
    <row r="1324" spans="2:8" s="51" customFormat="1" x14ac:dyDescent="0.25">
      <c r="B1324" s="365" t="s">
        <v>3274</v>
      </c>
      <c r="C1324" s="367" t="s">
        <v>3240</v>
      </c>
      <c r="D1324" s="313" t="s">
        <v>119</v>
      </c>
      <c r="E1324" s="132" t="s">
        <v>7</v>
      </c>
      <c r="F1324" s="376">
        <v>81.67</v>
      </c>
      <c r="G1324" s="154">
        <f t="shared" si="182"/>
        <v>16.329999999999998</v>
      </c>
      <c r="H1324" s="25">
        <f t="shared" si="183"/>
        <v>98</v>
      </c>
    </row>
    <row r="1325" spans="2:8" s="51" customFormat="1" x14ac:dyDescent="0.25">
      <c r="B1325" s="365" t="s">
        <v>3275</v>
      </c>
      <c r="C1325" s="367" t="s">
        <v>2936</v>
      </c>
      <c r="D1325" s="313" t="s">
        <v>119</v>
      </c>
      <c r="E1325" s="132" t="s">
        <v>7</v>
      </c>
      <c r="F1325" s="376">
        <v>78.33</v>
      </c>
      <c r="G1325" s="154">
        <f t="shared" si="182"/>
        <v>15.67</v>
      </c>
      <c r="H1325" s="25">
        <f t="shared" si="183"/>
        <v>94</v>
      </c>
    </row>
    <row r="1326" spans="2:8" s="51" customFormat="1" x14ac:dyDescent="0.25">
      <c r="B1326" s="365" t="s">
        <v>3276</v>
      </c>
      <c r="C1326" s="367" t="s">
        <v>3241</v>
      </c>
      <c r="D1326" s="313" t="s">
        <v>119</v>
      </c>
      <c r="E1326" s="132" t="s">
        <v>7</v>
      </c>
      <c r="F1326" s="376">
        <v>458.47</v>
      </c>
      <c r="G1326" s="154">
        <f t="shared" si="182"/>
        <v>91.69</v>
      </c>
      <c r="H1326" s="25">
        <f t="shared" si="183"/>
        <v>550.16000000000008</v>
      </c>
    </row>
    <row r="1327" spans="2:8" s="51" customFormat="1" x14ac:dyDescent="0.25">
      <c r="B1327" s="365" t="s">
        <v>3277</v>
      </c>
      <c r="C1327" s="367" t="s">
        <v>3242</v>
      </c>
      <c r="D1327" s="313" t="s">
        <v>119</v>
      </c>
      <c r="E1327" s="132" t="s">
        <v>7</v>
      </c>
      <c r="F1327" s="376">
        <v>459.47</v>
      </c>
      <c r="G1327" s="154">
        <f t="shared" si="182"/>
        <v>91.89</v>
      </c>
      <c r="H1327" s="25">
        <f t="shared" si="183"/>
        <v>551.36</v>
      </c>
    </row>
    <row r="1328" spans="2:8" s="51" customFormat="1" x14ac:dyDescent="0.25">
      <c r="B1328" s="365" t="s">
        <v>3278</v>
      </c>
      <c r="C1328" s="367" t="s">
        <v>2905</v>
      </c>
      <c r="D1328" s="313" t="s">
        <v>119</v>
      </c>
      <c r="E1328" s="132" t="s">
        <v>7</v>
      </c>
      <c r="F1328" s="376">
        <v>75</v>
      </c>
      <c r="G1328" s="154">
        <f t="shared" si="182"/>
        <v>15</v>
      </c>
      <c r="H1328" s="25">
        <f t="shared" si="183"/>
        <v>90</v>
      </c>
    </row>
    <row r="1329" spans="2:8" s="51" customFormat="1" x14ac:dyDescent="0.25">
      <c r="B1329" s="365" t="s">
        <v>3279</v>
      </c>
      <c r="C1329" s="367" t="s">
        <v>3243</v>
      </c>
      <c r="D1329" s="313" t="s">
        <v>119</v>
      </c>
      <c r="E1329" s="132" t="s">
        <v>7</v>
      </c>
      <c r="F1329" s="376">
        <v>240.05</v>
      </c>
      <c r="G1329" s="154">
        <f t="shared" si="182"/>
        <v>48.01</v>
      </c>
      <c r="H1329" s="25">
        <f t="shared" si="183"/>
        <v>288.06</v>
      </c>
    </row>
    <row r="1330" spans="2:8" s="51" customFormat="1" x14ac:dyDescent="0.25">
      <c r="B1330" s="365" t="s">
        <v>3280</v>
      </c>
      <c r="C1330" s="367" t="s">
        <v>3244</v>
      </c>
      <c r="D1330" s="313" t="s">
        <v>119</v>
      </c>
      <c r="E1330" s="132" t="s">
        <v>7</v>
      </c>
      <c r="F1330" s="376">
        <v>247.88</v>
      </c>
      <c r="G1330" s="154">
        <f t="shared" si="182"/>
        <v>49.58</v>
      </c>
      <c r="H1330" s="25">
        <f t="shared" si="183"/>
        <v>297.45999999999998</v>
      </c>
    </row>
    <row r="1331" spans="2:8" s="51" customFormat="1" x14ac:dyDescent="0.25">
      <c r="B1331" s="365" t="s">
        <v>3281</v>
      </c>
      <c r="C1331" s="367" t="s">
        <v>2921</v>
      </c>
      <c r="D1331" s="313" t="s">
        <v>119</v>
      </c>
      <c r="E1331" s="132" t="s">
        <v>7</v>
      </c>
      <c r="F1331" s="376">
        <v>52.5</v>
      </c>
      <c r="G1331" s="154">
        <f t="shared" si="182"/>
        <v>10.5</v>
      </c>
      <c r="H1331" s="25">
        <f t="shared" si="183"/>
        <v>63</v>
      </c>
    </row>
    <row r="1332" spans="2:8" s="51" customFormat="1" x14ac:dyDescent="0.25">
      <c r="B1332" s="365" t="s">
        <v>3282</v>
      </c>
      <c r="C1332" s="367" t="s">
        <v>2918</v>
      </c>
      <c r="D1332" s="313" t="s">
        <v>119</v>
      </c>
      <c r="E1332" s="132" t="s">
        <v>7</v>
      </c>
      <c r="F1332" s="376">
        <v>38</v>
      </c>
      <c r="G1332" s="154">
        <f t="shared" si="182"/>
        <v>7.6</v>
      </c>
      <c r="H1332" s="25">
        <f t="shared" si="183"/>
        <v>45.6</v>
      </c>
    </row>
    <row r="1333" spans="2:8" s="51" customFormat="1" x14ac:dyDescent="0.25">
      <c r="B1333" s="365" t="s">
        <v>3283</v>
      </c>
      <c r="C1333" s="367" t="s">
        <v>2916</v>
      </c>
      <c r="D1333" s="313" t="s">
        <v>119</v>
      </c>
      <c r="E1333" s="132" t="s">
        <v>7</v>
      </c>
      <c r="F1333" s="376">
        <v>63.83</v>
      </c>
      <c r="G1333" s="154">
        <f t="shared" si="182"/>
        <v>12.77</v>
      </c>
      <c r="H1333" s="25">
        <f t="shared" si="183"/>
        <v>76.599999999999994</v>
      </c>
    </row>
    <row r="1334" spans="2:8" s="51" customFormat="1" x14ac:dyDescent="0.25">
      <c r="B1334" s="365" t="s">
        <v>3284</v>
      </c>
      <c r="C1334" s="367" t="s">
        <v>3245</v>
      </c>
      <c r="D1334" s="313" t="s">
        <v>119</v>
      </c>
      <c r="E1334" s="132" t="s">
        <v>7</v>
      </c>
      <c r="F1334" s="376">
        <v>55.55</v>
      </c>
      <c r="G1334" s="154">
        <f t="shared" si="182"/>
        <v>11.11</v>
      </c>
      <c r="H1334" s="25">
        <f t="shared" si="183"/>
        <v>66.66</v>
      </c>
    </row>
    <row r="1335" spans="2:8" s="51" customFormat="1" x14ac:dyDescent="0.25">
      <c r="B1335" s="365" t="s">
        <v>3285</v>
      </c>
      <c r="C1335" s="367" t="s">
        <v>2915</v>
      </c>
      <c r="D1335" s="313" t="s">
        <v>119</v>
      </c>
      <c r="E1335" s="132" t="s">
        <v>7</v>
      </c>
      <c r="F1335" s="376">
        <v>45.83</v>
      </c>
      <c r="G1335" s="154">
        <f t="shared" si="182"/>
        <v>9.17</v>
      </c>
      <c r="H1335" s="25">
        <f t="shared" si="183"/>
        <v>55</v>
      </c>
    </row>
    <row r="1336" spans="2:8" s="51" customFormat="1" x14ac:dyDescent="0.25">
      <c r="B1336" s="365" t="s">
        <v>3286</v>
      </c>
      <c r="C1336" s="367" t="s">
        <v>2912</v>
      </c>
      <c r="D1336" s="313" t="s">
        <v>119</v>
      </c>
      <c r="E1336" s="132" t="s">
        <v>7</v>
      </c>
      <c r="F1336" s="376">
        <v>48.33</v>
      </c>
      <c r="G1336" s="154">
        <f t="shared" si="182"/>
        <v>9.67</v>
      </c>
      <c r="H1336" s="25">
        <f t="shared" si="183"/>
        <v>58</v>
      </c>
    </row>
    <row r="1337" spans="2:8" s="51" customFormat="1" x14ac:dyDescent="0.25">
      <c r="B1337" s="365" t="s">
        <v>3287</v>
      </c>
      <c r="C1337" s="367" t="s">
        <v>2911</v>
      </c>
      <c r="D1337" s="313" t="s">
        <v>119</v>
      </c>
      <c r="E1337" s="132" t="s">
        <v>7</v>
      </c>
      <c r="F1337" s="376">
        <v>38.4</v>
      </c>
      <c r="G1337" s="154">
        <f t="shared" si="182"/>
        <v>7.68</v>
      </c>
      <c r="H1337" s="25">
        <f t="shared" si="183"/>
        <v>46.08</v>
      </c>
    </row>
    <row r="1338" spans="2:8" s="51" customFormat="1" x14ac:dyDescent="0.25">
      <c r="B1338" s="365" t="s">
        <v>3288</v>
      </c>
      <c r="C1338" s="367" t="s">
        <v>2908</v>
      </c>
      <c r="D1338" s="313" t="s">
        <v>119</v>
      </c>
      <c r="E1338" s="132" t="s">
        <v>7</v>
      </c>
      <c r="F1338" s="376">
        <v>63.83</v>
      </c>
      <c r="G1338" s="154">
        <f t="shared" si="182"/>
        <v>12.77</v>
      </c>
      <c r="H1338" s="25">
        <f t="shared" si="183"/>
        <v>76.599999999999994</v>
      </c>
    </row>
    <row r="1339" spans="2:8" s="51" customFormat="1" x14ac:dyDescent="0.25">
      <c r="B1339" s="365" t="s">
        <v>3289</v>
      </c>
      <c r="C1339" s="367" t="s">
        <v>2845</v>
      </c>
      <c r="D1339" s="313" t="s">
        <v>119</v>
      </c>
      <c r="E1339" s="132" t="s">
        <v>7</v>
      </c>
      <c r="F1339" s="376">
        <v>48.33</v>
      </c>
      <c r="G1339" s="154">
        <f t="shared" si="182"/>
        <v>9.67</v>
      </c>
      <c r="H1339" s="25">
        <f t="shared" si="183"/>
        <v>58</v>
      </c>
    </row>
    <row r="1340" spans="2:8" s="51" customFormat="1" x14ac:dyDescent="0.25">
      <c r="B1340" s="365" t="s">
        <v>3290</v>
      </c>
      <c r="C1340" s="367" t="s">
        <v>2847</v>
      </c>
      <c r="D1340" s="313" t="s">
        <v>119</v>
      </c>
      <c r="E1340" s="132" t="s">
        <v>7</v>
      </c>
      <c r="F1340" s="376">
        <v>81.92</v>
      </c>
      <c r="G1340" s="154">
        <f t="shared" si="182"/>
        <v>16.38</v>
      </c>
      <c r="H1340" s="25">
        <f t="shared" si="183"/>
        <v>98.3</v>
      </c>
    </row>
    <row r="1341" spans="2:8" s="51" customFormat="1" x14ac:dyDescent="0.25">
      <c r="B1341" s="365" t="s">
        <v>3291</v>
      </c>
      <c r="C1341" s="367" t="s">
        <v>2848</v>
      </c>
      <c r="D1341" s="313" t="s">
        <v>119</v>
      </c>
      <c r="E1341" s="132" t="s">
        <v>7</v>
      </c>
      <c r="F1341" s="376">
        <v>65.67</v>
      </c>
      <c r="G1341" s="154">
        <f t="shared" si="182"/>
        <v>13.13</v>
      </c>
      <c r="H1341" s="25">
        <f t="shared" si="183"/>
        <v>78.8</v>
      </c>
    </row>
    <row r="1342" spans="2:8" s="51" customFormat="1" x14ac:dyDescent="0.25">
      <c r="B1342" s="365" t="s">
        <v>3292</v>
      </c>
      <c r="C1342" s="367" t="s">
        <v>3246</v>
      </c>
      <c r="D1342" s="313" t="s">
        <v>119</v>
      </c>
      <c r="E1342" s="132" t="s">
        <v>7</v>
      </c>
      <c r="F1342" s="376">
        <v>591.09</v>
      </c>
      <c r="G1342" s="154">
        <f t="shared" si="182"/>
        <v>118.22</v>
      </c>
      <c r="H1342" s="25">
        <f t="shared" si="183"/>
        <v>709.31000000000006</v>
      </c>
    </row>
    <row r="1343" spans="2:8" s="51" customFormat="1" x14ac:dyDescent="0.25">
      <c r="B1343" s="365" t="s">
        <v>3293</v>
      </c>
      <c r="C1343" s="367" t="s">
        <v>3247</v>
      </c>
      <c r="D1343" s="313" t="s">
        <v>119</v>
      </c>
      <c r="E1343" s="132" t="s">
        <v>7</v>
      </c>
      <c r="F1343" s="376">
        <v>45.83</v>
      </c>
      <c r="G1343" s="154">
        <f t="shared" si="182"/>
        <v>9.17</v>
      </c>
      <c r="H1343" s="25">
        <f t="shared" si="183"/>
        <v>55</v>
      </c>
    </row>
    <row r="1344" spans="2:8" s="51" customFormat="1" x14ac:dyDescent="0.25">
      <c r="B1344" s="365" t="s">
        <v>3294</v>
      </c>
      <c r="C1344" s="367" t="s">
        <v>2850</v>
      </c>
      <c r="D1344" s="313" t="s">
        <v>119</v>
      </c>
      <c r="E1344" s="132" t="s">
        <v>7</v>
      </c>
      <c r="F1344" s="376">
        <v>59.93</v>
      </c>
      <c r="G1344" s="154">
        <f t="shared" si="182"/>
        <v>11.99</v>
      </c>
      <c r="H1344" s="25">
        <f t="shared" si="183"/>
        <v>71.92</v>
      </c>
    </row>
    <row r="1345" spans="2:8" s="51" customFormat="1" x14ac:dyDescent="0.25">
      <c r="B1345" s="365" t="s">
        <v>3295</v>
      </c>
      <c r="C1345" s="367" t="s">
        <v>3248</v>
      </c>
      <c r="D1345" s="313" t="s">
        <v>119</v>
      </c>
      <c r="E1345" s="132" t="s">
        <v>7</v>
      </c>
      <c r="F1345" s="376">
        <v>194.68</v>
      </c>
      <c r="G1345" s="154">
        <f t="shared" si="182"/>
        <v>38.94</v>
      </c>
      <c r="H1345" s="25">
        <f t="shared" si="183"/>
        <v>233.62</v>
      </c>
    </row>
    <row r="1346" spans="2:8" s="51" customFormat="1" x14ac:dyDescent="0.25">
      <c r="B1346" s="365" t="s">
        <v>3296</v>
      </c>
      <c r="C1346" s="367" t="s">
        <v>3249</v>
      </c>
      <c r="D1346" s="313" t="s">
        <v>119</v>
      </c>
      <c r="E1346" s="132" t="s">
        <v>7</v>
      </c>
      <c r="F1346" s="376">
        <v>55.55</v>
      </c>
      <c r="G1346" s="154">
        <f t="shared" si="182"/>
        <v>11.11</v>
      </c>
      <c r="H1346" s="25">
        <f t="shared" si="183"/>
        <v>66.66</v>
      </c>
    </row>
    <row r="1347" spans="2:8" s="51" customFormat="1" x14ac:dyDescent="0.25">
      <c r="B1347" s="365" t="s">
        <v>3297</v>
      </c>
      <c r="C1347" s="367" t="s">
        <v>2944</v>
      </c>
      <c r="D1347" s="313" t="s">
        <v>119</v>
      </c>
      <c r="E1347" s="132" t="s">
        <v>7</v>
      </c>
      <c r="F1347" s="376">
        <v>67.510000000000005</v>
      </c>
      <c r="G1347" s="154">
        <f t="shared" si="182"/>
        <v>13.5</v>
      </c>
      <c r="H1347" s="25">
        <f t="shared" si="183"/>
        <v>81.010000000000005</v>
      </c>
    </row>
    <row r="1348" spans="2:8" s="51" customFormat="1" x14ac:dyDescent="0.25">
      <c r="B1348" s="365" t="s">
        <v>3298</v>
      </c>
      <c r="C1348" s="367" t="s">
        <v>3250</v>
      </c>
      <c r="D1348" s="313" t="s">
        <v>119</v>
      </c>
      <c r="E1348" s="132" t="s">
        <v>7</v>
      </c>
      <c r="F1348" s="376">
        <v>213.06</v>
      </c>
      <c r="G1348" s="154">
        <f t="shared" si="182"/>
        <v>42.61</v>
      </c>
      <c r="H1348" s="25">
        <f t="shared" si="183"/>
        <v>255.67000000000002</v>
      </c>
    </row>
    <row r="1349" spans="2:8" s="51" customFormat="1" x14ac:dyDescent="0.25">
      <c r="B1349" s="365" t="s">
        <v>3299</v>
      </c>
      <c r="C1349" s="367" t="s">
        <v>2862</v>
      </c>
      <c r="D1349" s="313" t="s">
        <v>119</v>
      </c>
      <c r="E1349" s="132" t="s">
        <v>7</v>
      </c>
      <c r="F1349" s="376">
        <v>85.42</v>
      </c>
      <c r="G1349" s="154">
        <f t="shared" si="182"/>
        <v>17.079999999999998</v>
      </c>
      <c r="H1349" s="25">
        <f t="shared" si="183"/>
        <v>102.5</v>
      </c>
    </row>
    <row r="1350" spans="2:8" s="51" customFormat="1" x14ac:dyDescent="0.25">
      <c r="B1350" s="365" t="s">
        <v>3300</v>
      </c>
      <c r="C1350" s="367" t="s">
        <v>2867</v>
      </c>
      <c r="D1350" s="313" t="s">
        <v>119</v>
      </c>
      <c r="E1350" s="132" t="s">
        <v>7</v>
      </c>
      <c r="F1350" s="376">
        <v>71.239999999999995</v>
      </c>
      <c r="G1350" s="154">
        <f t="shared" si="182"/>
        <v>14.25</v>
      </c>
      <c r="H1350" s="25">
        <f t="shared" si="183"/>
        <v>85.49</v>
      </c>
    </row>
    <row r="1351" spans="2:8" s="51" customFormat="1" x14ac:dyDescent="0.25">
      <c r="B1351" s="365" t="s">
        <v>3301</v>
      </c>
      <c r="C1351" s="367" t="s">
        <v>2946</v>
      </c>
      <c r="D1351" s="313" t="s">
        <v>119</v>
      </c>
      <c r="E1351" s="132" t="s">
        <v>7</v>
      </c>
      <c r="F1351" s="376">
        <v>56.67</v>
      </c>
      <c r="G1351" s="154">
        <f t="shared" si="182"/>
        <v>11.33</v>
      </c>
      <c r="H1351" s="25">
        <f t="shared" si="183"/>
        <v>68</v>
      </c>
    </row>
    <row r="1352" spans="2:8" s="51" customFormat="1" x14ac:dyDescent="0.25">
      <c r="B1352" s="365" t="s">
        <v>3302</v>
      </c>
      <c r="C1352" s="367" t="s">
        <v>2871</v>
      </c>
      <c r="D1352" s="313" t="s">
        <v>119</v>
      </c>
      <c r="E1352" s="132" t="s">
        <v>7</v>
      </c>
      <c r="F1352" s="376">
        <v>113.33</v>
      </c>
      <c r="G1352" s="154">
        <f t="shared" si="182"/>
        <v>22.67</v>
      </c>
      <c r="H1352" s="25">
        <f t="shared" si="183"/>
        <v>136</v>
      </c>
    </row>
    <row r="1353" spans="2:8" s="51" customFormat="1" x14ac:dyDescent="0.25">
      <c r="B1353" s="365" t="s">
        <v>3303</v>
      </c>
      <c r="C1353" s="367" t="s">
        <v>3251</v>
      </c>
      <c r="D1353" s="313" t="s">
        <v>119</v>
      </c>
      <c r="E1353" s="132" t="s">
        <v>7</v>
      </c>
      <c r="F1353" s="376">
        <v>174.31</v>
      </c>
      <c r="G1353" s="154">
        <f t="shared" si="182"/>
        <v>34.86</v>
      </c>
      <c r="H1353" s="25">
        <f t="shared" si="183"/>
        <v>209.17000000000002</v>
      </c>
    </row>
    <row r="1354" spans="2:8" s="51" customFormat="1" x14ac:dyDescent="0.25">
      <c r="B1354" s="365" t="s">
        <v>3304</v>
      </c>
      <c r="C1354" s="367" t="s">
        <v>2872</v>
      </c>
      <c r="D1354" s="313" t="s">
        <v>119</v>
      </c>
      <c r="E1354" s="132" t="s">
        <v>7</v>
      </c>
      <c r="F1354" s="376">
        <v>155.83000000000001</v>
      </c>
      <c r="G1354" s="154">
        <f t="shared" si="182"/>
        <v>31.17</v>
      </c>
      <c r="H1354" s="25">
        <f t="shared" si="183"/>
        <v>187</v>
      </c>
    </row>
    <row r="1355" spans="2:8" s="51" customFormat="1" x14ac:dyDescent="0.25">
      <c r="B1355" s="365" t="s">
        <v>3305</v>
      </c>
      <c r="C1355" s="367" t="s">
        <v>3252</v>
      </c>
      <c r="D1355" s="313" t="s">
        <v>119</v>
      </c>
      <c r="E1355" s="132" t="s">
        <v>7</v>
      </c>
      <c r="F1355" s="376">
        <v>480.06</v>
      </c>
      <c r="G1355" s="154">
        <f t="shared" si="182"/>
        <v>96.01</v>
      </c>
      <c r="H1355" s="25">
        <f t="shared" si="183"/>
        <v>576.07000000000005</v>
      </c>
    </row>
    <row r="1356" spans="2:8" s="51" customFormat="1" x14ac:dyDescent="0.25">
      <c r="B1356" s="365" t="s">
        <v>3306</v>
      </c>
      <c r="C1356" s="367" t="s">
        <v>2948</v>
      </c>
      <c r="D1356" s="313" t="s">
        <v>119</v>
      </c>
      <c r="E1356" s="132" t="s">
        <v>7</v>
      </c>
      <c r="F1356" s="376">
        <v>276.79000000000002</v>
      </c>
      <c r="G1356" s="154">
        <f t="shared" si="182"/>
        <v>55.36</v>
      </c>
      <c r="H1356" s="25">
        <f t="shared" si="183"/>
        <v>332.15000000000003</v>
      </c>
    </row>
    <row r="1357" spans="2:8" s="51" customFormat="1" x14ac:dyDescent="0.25">
      <c r="B1357" s="365" t="s">
        <v>3307</v>
      </c>
      <c r="C1357" s="367" t="s">
        <v>3253</v>
      </c>
      <c r="D1357" s="313" t="s">
        <v>119</v>
      </c>
      <c r="E1357" s="132" t="s">
        <v>7</v>
      </c>
      <c r="F1357" s="376">
        <v>365.55</v>
      </c>
      <c r="G1357" s="154">
        <f t="shared" si="182"/>
        <v>73.11</v>
      </c>
      <c r="H1357" s="25">
        <f t="shared" si="183"/>
        <v>438.66</v>
      </c>
    </row>
    <row r="1358" spans="2:8" s="51" customFormat="1" x14ac:dyDescent="0.25">
      <c r="B1358" s="365" t="s">
        <v>3308</v>
      </c>
      <c r="C1358" s="367" t="s">
        <v>2950</v>
      </c>
      <c r="D1358" s="313" t="s">
        <v>119</v>
      </c>
      <c r="E1358" s="132" t="s">
        <v>7</v>
      </c>
      <c r="F1358" s="376">
        <v>152.5</v>
      </c>
      <c r="G1358" s="154">
        <f t="shared" si="182"/>
        <v>30.5</v>
      </c>
      <c r="H1358" s="25">
        <f t="shared" si="183"/>
        <v>183</v>
      </c>
    </row>
    <row r="1359" spans="2:8" s="51" customFormat="1" x14ac:dyDescent="0.25">
      <c r="B1359" s="365" t="s">
        <v>3309</v>
      </c>
      <c r="C1359" s="367" t="s">
        <v>3254</v>
      </c>
      <c r="D1359" s="313" t="s">
        <v>119</v>
      </c>
      <c r="E1359" s="132" t="s">
        <v>7</v>
      </c>
      <c r="F1359" s="376">
        <v>311.61</v>
      </c>
      <c r="G1359" s="154">
        <f t="shared" si="182"/>
        <v>62.32</v>
      </c>
      <c r="H1359" s="25">
        <f t="shared" si="183"/>
        <v>373.93</v>
      </c>
    </row>
    <row r="1360" spans="2:8" s="51" customFormat="1" x14ac:dyDescent="0.25">
      <c r="B1360" s="365" t="s">
        <v>3310</v>
      </c>
      <c r="C1360" s="367" t="s">
        <v>2878</v>
      </c>
      <c r="D1360" s="313" t="s">
        <v>119</v>
      </c>
      <c r="E1360" s="132" t="s">
        <v>7</v>
      </c>
      <c r="F1360" s="376">
        <v>78.42</v>
      </c>
      <c r="G1360" s="154">
        <f t="shared" si="182"/>
        <v>15.68</v>
      </c>
      <c r="H1360" s="25">
        <f t="shared" si="183"/>
        <v>94.1</v>
      </c>
    </row>
    <row r="1361" spans="2:8" s="51" customFormat="1" x14ac:dyDescent="0.25">
      <c r="B1361" s="365" t="s">
        <v>3311</v>
      </c>
      <c r="C1361" s="367" t="s">
        <v>2879</v>
      </c>
      <c r="D1361" s="313" t="s">
        <v>119</v>
      </c>
      <c r="E1361" s="132" t="s">
        <v>7</v>
      </c>
      <c r="F1361" s="376">
        <v>62.79</v>
      </c>
      <c r="G1361" s="154">
        <f t="shared" si="182"/>
        <v>12.56</v>
      </c>
      <c r="H1361" s="25">
        <f t="shared" si="183"/>
        <v>75.349999999999994</v>
      </c>
    </row>
    <row r="1362" spans="2:8" s="51" customFormat="1" x14ac:dyDescent="0.25">
      <c r="B1362" s="365" t="s">
        <v>3312</v>
      </c>
      <c r="C1362" s="367" t="s">
        <v>3255</v>
      </c>
      <c r="D1362" s="313" t="s">
        <v>119</v>
      </c>
      <c r="E1362" s="132" t="s">
        <v>7</v>
      </c>
      <c r="F1362" s="376">
        <v>313.64999999999998</v>
      </c>
      <c r="G1362" s="154">
        <f t="shared" ref="G1362:G1371" si="184">ROUND(F1362*0.2,2)</f>
        <v>62.73</v>
      </c>
      <c r="H1362" s="25">
        <f t="shared" ref="H1362:H1369" si="185">F1362+G1362</f>
        <v>376.38</v>
      </c>
    </row>
    <row r="1363" spans="2:8" s="51" customFormat="1" x14ac:dyDescent="0.25">
      <c r="B1363" s="365" t="s">
        <v>3313</v>
      </c>
      <c r="C1363" s="367" t="s">
        <v>2880</v>
      </c>
      <c r="D1363" s="313" t="s">
        <v>119</v>
      </c>
      <c r="E1363" s="132" t="s">
        <v>7</v>
      </c>
      <c r="F1363" s="376">
        <v>61.25</v>
      </c>
      <c r="G1363" s="154">
        <f t="shared" si="184"/>
        <v>12.25</v>
      </c>
      <c r="H1363" s="25">
        <f t="shared" si="185"/>
        <v>73.5</v>
      </c>
    </row>
    <row r="1364" spans="2:8" s="51" customFormat="1" x14ac:dyDescent="0.25">
      <c r="B1364" s="365" t="s">
        <v>3314</v>
      </c>
      <c r="C1364" s="367" t="s">
        <v>2883</v>
      </c>
      <c r="D1364" s="313" t="s">
        <v>119</v>
      </c>
      <c r="E1364" s="132" t="s">
        <v>7</v>
      </c>
      <c r="F1364" s="376">
        <v>31</v>
      </c>
      <c r="G1364" s="154">
        <f t="shared" si="184"/>
        <v>6.2</v>
      </c>
      <c r="H1364" s="25">
        <f t="shared" si="185"/>
        <v>37.200000000000003</v>
      </c>
    </row>
    <row r="1365" spans="2:8" s="51" customFormat="1" x14ac:dyDescent="0.25">
      <c r="B1365" s="365" t="s">
        <v>3315</v>
      </c>
      <c r="C1365" s="367" t="s">
        <v>2884</v>
      </c>
      <c r="D1365" s="313" t="s">
        <v>119</v>
      </c>
      <c r="E1365" s="132" t="s">
        <v>7</v>
      </c>
      <c r="F1365" s="376">
        <v>31</v>
      </c>
      <c r="G1365" s="154">
        <f t="shared" si="184"/>
        <v>6.2</v>
      </c>
      <c r="H1365" s="25">
        <f t="shared" si="185"/>
        <v>37.200000000000003</v>
      </c>
    </row>
    <row r="1366" spans="2:8" s="51" customFormat="1" x14ac:dyDescent="0.25">
      <c r="B1366" s="365" t="s">
        <v>3316</v>
      </c>
      <c r="C1366" s="367" t="s">
        <v>2885</v>
      </c>
      <c r="D1366" s="313" t="s">
        <v>119</v>
      </c>
      <c r="E1366" s="132" t="s">
        <v>7</v>
      </c>
      <c r="F1366" s="376">
        <v>45</v>
      </c>
      <c r="G1366" s="154">
        <f t="shared" si="184"/>
        <v>9</v>
      </c>
      <c r="H1366" s="25">
        <f t="shared" si="185"/>
        <v>54</v>
      </c>
    </row>
    <row r="1367" spans="2:8" s="51" customFormat="1" x14ac:dyDescent="0.25">
      <c r="B1367" s="365" t="s">
        <v>3317</v>
      </c>
      <c r="C1367" s="367" t="s">
        <v>2890</v>
      </c>
      <c r="D1367" s="313" t="s">
        <v>119</v>
      </c>
      <c r="E1367" s="132" t="s">
        <v>7</v>
      </c>
      <c r="F1367" s="376">
        <v>54.75</v>
      </c>
      <c r="G1367" s="154">
        <f t="shared" si="184"/>
        <v>10.95</v>
      </c>
      <c r="H1367" s="25">
        <f t="shared" si="185"/>
        <v>65.7</v>
      </c>
    </row>
    <row r="1368" spans="2:8" s="51" customFormat="1" x14ac:dyDescent="0.25">
      <c r="B1368" s="365" t="s">
        <v>3318</v>
      </c>
      <c r="C1368" s="367" t="s">
        <v>2891</v>
      </c>
      <c r="D1368" s="313" t="s">
        <v>119</v>
      </c>
      <c r="E1368" s="132" t="s">
        <v>7</v>
      </c>
      <c r="F1368" s="376">
        <v>133.75</v>
      </c>
      <c r="G1368" s="154">
        <f t="shared" si="184"/>
        <v>26.75</v>
      </c>
      <c r="H1368" s="25">
        <f t="shared" si="185"/>
        <v>160.5</v>
      </c>
    </row>
    <row r="1369" spans="2:8" s="51" customFormat="1" x14ac:dyDescent="0.25">
      <c r="B1369" s="365" t="s">
        <v>3319</v>
      </c>
      <c r="C1369" s="367" t="s">
        <v>3256</v>
      </c>
      <c r="D1369" s="313" t="s">
        <v>119</v>
      </c>
      <c r="E1369" s="132" t="s">
        <v>7</v>
      </c>
      <c r="F1369" s="376">
        <v>747.11</v>
      </c>
      <c r="G1369" s="154">
        <f t="shared" si="184"/>
        <v>149.41999999999999</v>
      </c>
      <c r="H1369" s="25">
        <f t="shared" si="185"/>
        <v>896.53</v>
      </c>
    </row>
    <row r="1370" spans="2:8" s="51" customFormat="1" x14ac:dyDescent="0.25">
      <c r="B1370" s="379" t="s">
        <v>3320</v>
      </c>
      <c r="C1370" s="380" t="s">
        <v>2894</v>
      </c>
      <c r="D1370" s="381" t="s">
        <v>119</v>
      </c>
      <c r="E1370" s="188" t="s">
        <v>7</v>
      </c>
      <c r="F1370" s="382">
        <v>61.67</v>
      </c>
      <c r="G1370" s="163">
        <f t="shared" si="184"/>
        <v>12.33</v>
      </c>
      <c r="H1370" s="53">
        <f>F1370+G1370</f>
        <v>74</v>
      </c>
    </row>
    <row r="1371" spans="2:8" s="51" customFormat="1" ht="47.25" x14ac:dyDescent="0.25">
      <c r="B1371" s="383" t="s">
        <v>2470</v>
      </c>
      <c r="C1371" s="352" t="s">
        <v>3226</v>
      </c>
      <c r="D1371" s="313" t="s">
        <v>132</v>
      </c>
      <c r="E1371" s="132" t="s">
        <v>7</v>
      </c>
      <c r="F1371" s="376">
        <v>3992.5071126166131</v>
      </c>
      <c r="G1371" s="154">
        <f t="shared" si="184"/>
        <v>798.5</v>
      </c>
      <c r="H1371" s="25">
        <f t="shared" ref="H1371" si="186">F1371+G1371</f>
        <v>4791.0071126166131</v>
      </c>
    </row>
    <row r="1372" spans="2:8" s="51" customFormat="1" x14ac:dyDescent="0.25">
      <c r="B1372" s="365" t="s">
        <v>2471</v>
      </c>
      <c r="C1372" s="367" t="s">
        <v>2800</v>
      </c>
      <c r="D1372" s="313" t="s">
        <v>132</v>
      </c>
      <c r="E1372" s="132" t="s">
        <v>7</v>
      </c>
      <c r="F1372" s="376">
        <v>98.958300000000008</v>
      </c>
      <c r="G1372" s="154">
        <f t="shared" ref="G1372:G1403" si="187">ROUND(F1372*0.2,2)</f>
        <v>19.79</v>
      </c>
      <c r="H1372" s="25">
        <f t="shared" ref="H1372:H1403" si="188">F1372+G1372</f>
        <v>118.7483</v>
      </c>
    </row>
    <row r="1373" spans="2:8" s="51" customFormat="1" x14ac:dyDescent="0.25">
      <c r="B1373" s="365" t="s">
        <v>2472</v>
      </c>
      <c r="C1373" s="367" t="s">
        <v>3344</v>
      </c>
      <c r="D1373" s="313" t="s">
        <v>132</v>
      </c>
      <c r="E1373" s="132" t="s">
        <v>7</v>
      </c>
      <c r="F1373" s="376">
        <v>330.89569999999998</v>
      </c>
      <c r="G1373" s="154">
        <f t="shared" si="187"/>
        <v>66.180000000000007</v>
      </c>
      <c r="H1373" s="25">
        <f t="shared" si="188"/>
        <v>397.07569999999998</v>
      </c>
    </row>
    <row r="1374" spans="2:8" s="51" customFormat="1" x14ac:dyDescent="0.25">
      <c r="B1374" s="365" t="s">
        <v>2473</v>
      </c>
      <c r="C1374" s="367" t="s">
        <v>2809</v>
      </c>
      <c r="D1374" s="313" t="s">
        <v>132</v>
      </c>
      <c r="E1374" s="132" t="s">
        <v>7</v>
      </c>
      <c r="F1374" s="376">
        <v>768.08199999999999</v>
      </c>
      <c r="G1374" s="154">
        <f t="shared" si="187"/>
        <v>153.62</v>
      </c>
      <c r="H1374" s="25">
        <f t="shared" si="188"/>
        <v>921.702</v>
      </c>
    </row>
    <row r="1375" spans="2:8" s="51" customFormat="1" x14ac:dyDescent="0.25">
      <c r="B1375" s="365" t="s">
        <v>2474</v>
      </c>
      <c r="C1375" s="367" t="s">
        <v>2923</v>
      </c>
      <c r="D1375" s="313" t="s">
        <v>132</v>
      </c>
      <c r="E1375" s="132" t="s">
        <v>7</v>
      </c>
      <c r="F1375" s="376">
        <v>395.00010000000003</v>
      </c>
      <c r="G1375" s="154">
        <f t="shared" si="187"/>
        <v>79</v>
      </c>
      <c r="H1375" s="25">
        <f t="shared" si="188"/>
        <v>474.00010000000003</v>
      </c>
    </row>
    <row r="1376" spans="2:8" s="51" customFormat="1" x14ac:dyDescent="0.25">
      <c r="B1376" s="365" t="s">
        <v>2475</v>
      </c>
      <c r="C1376" s="367" t="s">
        <v>3655</v>
      </c>
      <c r="D1376" s="313" t="s">
        <v>132</v>
      </c>
      <c r="E1376" s="132" t="s">
        <v>7</v>
      </c>
      <c r="F1376" s="376">
        <v>331.86400000000003</v>
      </c>
      <c r="G1376" s="154">
        <f t="shared" si="187"/>
        <v>66.37</v>
      </c>
      <c r="H1376" s="25">
        <f t="shared" si="188"/>
        <v>398.23400000000004</v>
      </c>
    </row>
    <row r="1377" spans="2:8" s="51" customFormat="1" x14ac:dyDescent="0.25">
      <c r="B1377" s="365" t="s">
        <v>3659</v>
      </c>
      <c r="C1377" s="367" t="s">
        <v>2817</v>
      </c>
      <c r="D1377" s="313" t="s">
        <v>132</v>
      </c>
      <c r="E1377" s="132" t="s">
        <v>7</v>
      </c>
      <c r="F1377" s="376">
        <v>47.15</v>
      </c>
      <c r="G1377" s="154">
        <f t="shared" si="187"/>
        <v>9.43</v>
      </c>
      <c r="H1377" s="25">
        <f t="shared" si="188"/>
        <v>56.58</v>
      </c>
    </row>
    <row r="1378" spans="2:8" s="51" customFormat="1" x14ac:dyDescent="0.25">
      <c r="B1378" s="365" t="s">
        <v>3660</v>
      </c>
      <c r="C1378" s="367" t="s">
        <v>3355</v>
      </c>
      <c r="D1378" s="313" t="s">
        <v>132</v>
      </c>
      <c r="E1378" s="132" t="s">
        <v>7</v>
      </c>
      <c r="F1378" s="376">
        <v>349.04440000000005</v>
      </c>
      <c r="G1378" s="154">
        <f t="shared" si="187"/>
        <v>69.81</v>
      </c>
      <c r="H1378" s="25">
        <f t="shared" si="188"/>
        <v>418.85440000000006</v>
      </c>
    </row>
    <row r="1379" spans="2:8" s="51" customFormat="1" x14ac:dyDescent="0.25">
      <c r="B1379" s="365" t="s">
        <v>3661</v>
      </c>
      <c r="C1379" s="367" t="s">
        <v>2840</v>
      </c>
      <c r="D1379" s="313" t="s">
        <v>132</v>
      </c>
      <c r="E1379" s="132" t="s">
        <v>7</v>
      </c>
      <c r="F1379" s="376">
        <v>1470.8329999999999</v>
      </c>
      <c r="G1379" s="154">
        <f t="shared" si="187"/>
        <v>294.17</v>
      </c>
      <c r="H1379" s="25">
        <f t="shared" si="188"/>
        <v>1765.0029999999999</v>
      </c>
    </row>
    <row r="1380" spans="2:8" s="51" customFormat="1" x14ac:dyDescent="0.25">
      <c r="B1380" s="365" t="s">
        <v>3662</v>
      </c>
      <c r="C1380" s="367" t="s">
        <v>3656</v>
      </c>
      <c r="D1380" s="313" t="s">
        <v>132</v>
      </c>
      <c r="E1380" s="132" t="s">
        <v>7</v>
      </c>
      <c r="F1380" s="376">
        <v>196.22240000000002</v>
      </c>
      <c r="G1380" s="154">
        <f t="shared" si="187"/>
        <v>39.24</v>
      </c>
      <c r="H1380" s="25">
        <f t="shared" si="188"/>
        <v>235.46240000000003</v>
      </c>
    </row>
    <row r="1381" spans="2:8" s="51" customFormat="1" x14ac:dyDescent="0.25">
      <c r="B1381" s="365" t="s">
        <v>3663</v>
      </c>
      <c r="C1381" s="367" t="s">
        <v>3383</v>
      </c>
      <c r="D1381" s="313" t="s">
        <v>132</v>
      </c>
      <c r="E1381" s="132" t="s">
        <v>7</v>
      </c>
      <c r="F1381" s="376">
        <v>164.38120000000001</v>
      </c>
      <c r="G1381" s="154">
        <f t="shared" si="187"/>
        <v>32.880000000000003</v>
      </c>
      <c r="H1381" s="25">
        <f t="shared" si="188"/>
        <v>197.2612</v>
      </c>
    </row>
    <row r="1382" spans="2:8" s="51" customFormat="1" x14ac:dyDescent="0.25">
      <c r="B1382" s="365" t="s">
        <v>3664</v>
      </c>
      <c r="C1382" s="367" t="s">
        <v>3657</v>
      </c>
      <c r="D1382" s="313" t="s">
        <v>132</v>
      </c>
      <c r="E1382" s="132" t="s">
        <v>7</v>
      </c>
      <c r="F1382" s="376">
        <v>31.375</v>
      </c>
      <c r="G1382" s="154">
        <f t="shared" si="187"/>
        <v>6.28</v>
      </c>
      <c r="H1382" s="25">
        <f t="shared" si="188"/>
        <v>37.655000000000001</v>
      </c>
    </row>
    <row r="1383" spans="2:8" s="51" customFormat="1" x14ac:dyDescent="0.25">
      <c r="B1383" s="365" t="s">
        <v>3665</v>
      </c>
      <c r="C1383" s="367" t="s">
        <v>3386</v>
      </c>
      <c r="D1383" s="313" t="s">
        <v>132</v>
      </c>
      <c r="E1383" s="132" t="s">
        <v>7</v>
      </c>
      <c r="F1383" s="376">
        <v>796.81200000000001</v>
      </c>
      <c r="G1383" s="154">
        <f t="shared" si="187"/>
        <v>159.36000000000001</v>
      </c>
      <c r="H1383" s="25">
        <f t="shared" si="188"/>
        <v>956.17200000000003</v>
      </c>
    </row>
    <row r="1384" spans="2:8" s="51" customFormat="1" x14ac:dyDescent="0.25">
      <c r="B1384" s="365" t="s">
        <v>3666</v>
      </c>
      <c r="C1384" s="367" t="s">
        <v>2906</v>
      </c>
      <c r="D1384" s="313" t="s">
        <v>132</v>
      </c>
      <c r="E1384" s="132" t="s">
        <v>7</v>
      </c>
      <c r="F1384" s="376">
        <v>91.366700000000009</v>
      </c>
      <c r="G1384" s="154">
        <f t="shared" si="187"/>
        <v>18.27</v>
      </c>
      <c r="H1384" s="25">
        <f t="shared" si="188"/>
        <v>109.6367</v>
      </c>
    </row>
    <row r="1385" spans="2:8" s="51" customFormat="1" x14ac:dyDescent="0.25">
      <c r="B1385" s="365" t="s">
        <v>3667</v>
      </c>
      <c r="C1385" s="367" t="s">
        <v>2917</v>
      </c>
      <c r="D1385" s="313" t="s">
        <v>132</v>
      </c>
      <c r="E1385" s="132" t="s">
        <v>7</v>
      </c>
      <c r="F1385" s="376">
        <v>402.5</v>
      </c>
      <c r="G1385" s="154">
        <f t="shared" si="187"/>
        <v>80.5</v>
      </c>
      <c r="H1385" s="25">
        <f t="shared" si="188"/>
        <v>483</v>
      </c>
    </row>
    <row r="1386" spans="2:8" s="51" customFormat="1" x14ac:dyDescent="0.25">
      <c r="B1386" s="365" t="s">
        <v>3668</v>
      </c>
      <c r="C1386" s="367" t="s">
        <v>3391</v>
      </c>
      <c r="D1386" s="313" t="s">
        <v>132</v>
      </c>
      <c r="E1386" s="132" t="s">
        <v>7</v>
      </c>
      <c r="F1386" s="376">
        <v>1868.8870000000002</v>
      </c>
      <c r="G1386" s="154">
        <f t="shared" si="187"/>
        <v>373.78</v>
      </c>
      <c r="H1386" s="25">
        <f t="shared" si="188"/>
        <v>2242.6670000000004</v>
      </c>
    </row>
    <row r="1387" spans="2:8" s="51" customFormat="1" x14ac:dyDescent="0.25">
      <c r="B1387" s="365" t="s">
        <v>3669</v>
      </c>
      <c r="C1387" s="367" t="s">
        <v>2913</v>
      </c>
      <c r="D1387" s="313" t="s">
        <v>132</v>
      </c>
      <c r="E1387" s="132" t="s">
        <v>7</v>
      </c>
      <c r="F1387" s="376">
        <v>1354.1670000000001</v>
      </c>
      <c r="G1387" s="154">
        <f t="shared" si="187"/>
        <v>270.83</v>
      </c>
      <c r="H1387" s="25">
        <f t="shared" si="188"/>
        <v>1624.9970000000001</v>
      </c>
    </row>
    <row r="1388" spans="2:8" s="51" customFormat="1" x14ac:dyDescent="0.25">
      <c r="B1388" s="365" t="s">
        <v>3670</v>
      </c>
      <c r="C1388" s="367" t="s">
        <v>2911</v>
      </c>
      <c r="D1388" s="313" t="s">
        <v>132</v>
      </c>
      <c r="E1388" s="132" t="s">
        <v>7</v>
      </c>
      <c r="F1388" s="376">
        <v>38.4</v>
      </c>
      <c r="G1388" s="154">
        <f t="shared" si="187"/>
        <v>7.68</v>
      </c>
      <c r="H1388" s="25">
        <f t="shared" si="188"/>
        <v>46.08</v>
      </c>
    </row>
    <row r="1389" spans="2:8" s="51" customFormat="1" x14ac:dyDescent="0.25">
      <c r="B1389" s="365" t="s">
        <v>3671</v>
      </c>
      <c r="C1389" s="367" t="s">
        <v>2909</v>
      </c>
      <c r="D1389" s="313" t="s">
        <v>132</v>
      </c>
      <c r="E1389" s="132" t="s">
        <v>7</v>
      </c>
      <c r="F1389" s="376">
        <v>283.51060000000001</v>
      </c>
      <c r="G1389" s="154">
        <f t="shared" si="187"/>
        <v>56.7</v>
      </c>
      <c r="H1389" s="25">
        <f t="shared" si="188"/>
        <v>340.2106</v>
      </c>
    </row>
    <row r="1390" spans="2:8" s="51" customFormat="1" x14ac:dyDescent="0.25">
      <c r="B1390" s="365" t="s">
        <v>3672</v>
      </c>
      <c r="C1390" s="367" t="s">
        <v>2907</v>
      </c>
      <c r="D1390" s="313" t="s">
        <v>132</v>
      </c>
      <c r="E1390" s="132" t="s">
        <v>7</v>
      </c>
      <c r="F1390" s="376">
        <v>627.91200000000003</v>
      </c>
      <c r="G1390" s="154">
        <f t="shared" si="187"/>
        <v>125.58</v>
      </c>
      <c r="H1390" s="25">
        <f t="shared" si="188"/>
        <v>753.49200000000008</v>
      </c>
    </row>
    <row r="1391" spans="2:8" s="51" customFormat="1" x14ac:dyDescent="0.25">
      <c r="B1391" s="365" t="s">
        <v>3673</v>
      </c>
      <c r="C1391" s="367" t="s">
        <v>3545</v>
      </c>
      <c r="D1391" s="313" t="s">
        <v>132</v>
      </c>
      <c r="E1391" s="132" t="s">
        <v>7</v>
      </c>
      <c r="F1391" s="376">
        <v>3427.1240000000003</v>
      </c>
      <c r="G1391" s="154">
        <f t="shared" si="187"/>
        <v>685.42</v>
      </c>
      <c r="H1391" s="25">
        <f t="shared" si="188"/>
        <v>4112.5439999999999</v>
      </c>
    </row>
    <row r="1392" spans="2:8" s="51" customFormat="1" x14ac:dyDescent="0.25">
      <c r="B1392" s="365" t="s">
        <v>3674</v>
      </c>
      <c r="C1392" s="367" t="s">
        <v>2844</v>
      </c>
      <c r="D1392" s="313" t="s">
        <v>132</v>
      </c>
      <c r="E1392" s="132" t="s">
        <v>7</v>
      </c>
      <c r="F1392" s="376">
        <v>315</v>
      </c>
      <c r="G1392" s="154">
        <f t="shared" si="187"/>
        <v>63</v>
      </c>
      <c r="H1392" s="25">
        <f t="shared" si="188"/>
        <v>378</v>
      </c>
    </row>
    <row r="1393" spans="2:13" s="51" customFormat="1" x14ac:dyDescent="0.25">
      <c r="B1393" s="365" t="s">
        <v>3675</v>
      </c>
      <c r="C1393" s="367" t="s">
        <v>3658</v>
      </c>
      <c r="D1393" s="313" t="s">
        <v>132</v>
      </c>
      <c r="E1393" s="132" t="s">
        <v>7</v>
      </c>
      <c r="F1393" s="376">
        <v>30.758299999999998</v>
      </c>
      <c r="G1393" s="154">
        <f t="shared" si="187"/>
        <v>6.15</v>
      </c>
      <c r="H1393" s="25">
        <f t="shared" si="188"/>
        <v>36.908299999999997</v>
      </c>
    </row>
    <row r="1394" spans="2:13" s="51" customFormat="1" x14ac:dyDescent="0.25">
      <c r="B1394" s="365" t="s">
        <v>3676</v>
      </c>
      <c r="C1394" s="367" t="s">
        <v>2849</v>
      </c>
      <c r="D1394" s="313" t="s">
        <v>132</v>
      </c>
      <c r="E1394" s="132" t="s">
        <v>7</v>
      </c>
      <c r="F1394" s="376">
        <v>566.66700000000003</v>
      </c>
      <c r="G1394" s="154">
        <f t="shared" si="187"/>
        <v>113.33</v>
      </c>
      <c r="H1394" s="25">
        <f t="shared" si="188"/>
        <v>679.99700000000007</v>
      </c>
    </row>
    <row r="1395" spans="2:13" s="51" customFormat="1" x14ac:dyDescent="0.25">
      <c r="B1395" s="365" t="s">
        <v>3677</v>
      </c>
      <c r="C1395" s="367" t="s">
        <v>2853</v>
      </c>
      <c r="D1395" s="313" t="s">
        <v>132</v>
      </c>
      <c r="E1395" s="132" t="s">
        <v>7</v>
      </c>
      <c r="F1395" s="376">
        <v>1779.1669999999999</v>
      </c>
      <c r="G1395" s="154">
        <f t="shared" si="187"/>
        <v>355.83</v>
      </c>
      <c r="H1395" s="25">
        <f t="shared" si="188"/>
        <v>2134.9969999999998</v>
      </c>
    </row>
    <row r="1396" spans="2:13" s="51" customFormat="1" x14ac:dyDescent="0.25">
      <c r="B1396" s="365" t="s">
        <v>3678</v>
      </c>
      <c r="C1396" s="367" t="s">
        <v>2863</v>
      </c>
      <c r="D1396" s="313" t="s">
        <v>132</v>
      </c>
      <c r="E1396" s="132" t="s">
        <v>7</v>
      </c>
      <c r="F1396" s="376">
        <v>226.66679999999999</v>
      </c>
      <c r="G1396" s="154">
        <f t="shared" si="187"/>
        <v>45.33</v>
      </c>
      <c r="H1396" s="25">
        <f t="shared" si="188"/>
        <v>271.99680000000001</v>
      </c>
    </row>
    <row r="1397" spans="2:13" s="51" customFormat="1" x14ac:dyDescent="0.25">
      <c r="B1397" s="365" t="s">
        <v>3679</v>
      </c>
      <c r="C1397" s="367" t="s">
        <v>3410</v>
      </c>
      <c r="D1397" s="313" t="s">
        <v>132</v>
      </c>
      <c r="E1397" s="132" t="s">
        <v>7</v>
      </c>
      <c r="F1397" s="376">
        <v>189.1</v>
      </c>
      <c r="G1397" s="154">
        <f t="shared" si="187"/>
        <v>37.82</v>
      </c>
      <c r="H1397" s="25">
        <f t="shared" si="188"/>
        <v>226.92</v>
      </c>
    </row>
    <row r="1398" spans="2:13" s="51" customFormat="1" x14ac:dyDescent="0.25">
      <c r="B1398" s="365" t="s">
        <v>3680</v>
      </c>
      <c r="C1398" s="367" t="s">
        <v>2868</v>
      </c>
      <c r="D1398" s="313" t="s">
        <v>132</v>
      </c>
      <c r="E1398" s="132" t="s">
        <v>7</v>
      </c>
      <c r="F1398" s="376">
        <v>63.191700000000004</v>
      </c>
      <c r="G1398" s="154">
        <f t="shared" si="187"/>
        <v>12.64</v>
      </c>
      <c r="H1398" s="25">
        <f t="shared" si="188"/>
        <v>75.831700000000012</v>
      </c>
    </row>
    <row r="1399" spans="2:13" s="51" customFormat="1" x14ac:dyDescent="0.25">
      <c r="B1399" s="365" t="s">
        <v>3681</v>
      </c>
      <c r="C1399" s="367" t="s">
        <v>2870</v>
      </c>
      <c r="D1399" s="313" t="s">
        <v>132</v>
      </c>
      <c r="E1399" s="132" t="s">
        <v>7</v>
      </c>
      <c r="F1399" s="376">
        <v>658.33300000000008</v>
      </c>
      <c r="G1399" s="154">
        <f t="shared" si="187"/>
        <v>131.66999999999999</v>
      </c>
      <c r="H1399" s="25">
        <f t="shared" si="188"/>
        <v>790.00300000000004</v>
      </c>
    </row>
    <row r="1400" spans="2:13" s="51" customFormat="1" x14ac:dyDescent="0.25">
      <c r="B1400" s="365" t="s">
        <v>3682</v>
      </c>
      <c r="C1400" s="367" t="s">
        <v>2877</v>
      </c>
      <c r="D1400" s="313" t="s">
        <v>132</v>
      </c>
      <c r="E1400" s="132" t="s">
        <v>7</v>
      </c>
      <c r="F1400" s="376">
        <v>1090.7497499999999</v>
      </c>
      <c r="G1400" s="154">
        <f t="shared" si="187"/>
        <v>218.15</v>
      </c>
      <c r="H1400" s="25">
        <f t="shared" si="188"/>
        <v>1308.89975</v>
      </c>
    </row>
    <row r="1401" spans="2:13" s="51" customFormat="1" x14ac:dyDescent="0.25">
      <c r="B1401" s="365" t="s">
        <v>3683</v>
      </c>
      <c r="C1401" s="367" t="s">
        <v>2889</v>
      </c>
      <c r="D1401" s="313" t="s">
        <v>132</v>
      </c>
      <c r="E1401" s="132" t="s">
        <v>7</v>
      </c>
      <c r="F1401" s="376">
        <v>1327.9</v>
      </c>
      <c r="G1401" s="154">
        <f t="shared" si="187"/>
        <v>265.58</v>
      </c>
      <c r="H1401" s="25">
        <f t="shared" si="188"/>
        <v>1593.48</v>
      </c>
    </row>
    <row r="1402" spans="2:13" s="51" customFormat="1" x14ac:dyDescent="0.25">
      <c r="B1402" s="365" t="s">
        <v>3684</v>
      </c>
      <c r="C1402" s="367" t="s">
        <v>2895</v>
      </c>
      <c r="D1402" s="313" t="s">
        <v>132</v>
      </c>
      <c r="E1402" s="132" t="s">
        <v>7</v>
      </c>
      <c r="F1402" s="376">
        <v>1200.054875</v>
      </c>
      <c r="G1402" s="154">
        <f t="shared" si="187"/>
        <v>240.01</v>
      </c>
      <c r="H1402" s="25">
        <f t="shared" si="188"/>
        <v>1440.064875</v>
      </c>
    </row>
    <row r="1403" spans="2:13" s="51" customFormat="1" ht="16.5" thickBot="1" x14ac:dyDescent="0.3">
      <c r="B1403" s="379" t="s">
        <v>3685</v>
      </c>
      <c r="C1403" s="380" t="s">
        <v>3555</v>
      </c>
      <c r="D1403" s="381" t="s">
        <v>132</v>
      </c>
      <c r="E1403" s="188" t="s">
        <v>7</v>
      </c>
      <c r="F1403" s="382">
        <v>351.38160000000005</v>
      </c>
      <c r="G1403" s="163">
        <f t="shared" si="187"/>
        <v>70.28</v>
      </c>
      <c r="H1403" s="53">
        <f t="shared" si="188"/>
        <v>421.66160000000002</v>
      </c>
    </row>
    <row r="1404" spans="2:13" ht="23.25" customHeight="1" thickBot="1" x14ac:dyDescent="0.3">
      <c r="B1404" s="490" t="s">
        <v>356</v>
      </c>
      <c r="C1404" s="491"/>
      <c r="D1404" s="491"/>
      <c r="E1404" s="491"/>
      <c r="F1404" s="491"/>
      <c r="G1404" s="491"/>
      <c r="H1404" s="492"/>
      <c r="I1404" s="51"/>
      <c r="J1404"/>
      <c r="K1404"/>
      <c r="L1404"/>
      <c r="M1404"/>
    </row>
    <row r="1405" spans="2:13" ht="48" thickBot="1" x14ac:dyDescent="0.3">
      <c r="B1405" s="6" t="s">
        <v>0</v>
      </c>
      <c r="C1405" s="7" t="s">
        <v>1</v>
      </c>
      <c r="D1405" s="8" t="s">
        <v>32</v>
      </c>
      <c r="E1405" s="7" t="s">
        <v>2</v>
      </c>
      <c r="F1405" s="7" t="s">
        <v>3</v>
      </c>
      <c r="G1405" s="7" t="s">
        <v>4</v>
      </c>
      <c r="H1405" s="11" t="s">
        <v>5</v>
      </c>
      <c r="I1405" s="51"/>
      <c r="J1405"/>
      <c r="K1405"/>
      <c r="L1405"/>
      <c r="M1405"/>
    </row>
    <row r="1406" spans="2:13" ht="16.5" thickBot="1" x14ac:dyDescent="0.3">
      <c r="B1406" s="453" t="s">
        <v>357</v>
      </c>
      <c r="C1406" s="454"/>
      <c r="D1406" s="454"/>
      <c r="E1406" s="454"/>
      <c r="F1406" s="454"/>
      <c r="G1406" s="454"/>
      <c r="H1406" s="455"/>
      <c r="I1406" s="51"/>
      <c r="J1406"/>
      <c r="K1406"/>
      <c r="L1406"/>
      <c r="M1406"/>
    </row>
    <row r="1407" spans="2:13" ht="31.5" x14ac:dyDescent="0.25">
      <c r="B1407" s="252">
        <v>1</v>
      </c>
      <c r="C1407" s="159" t="s">
        <v>358</v>
      </c>
      <c r="D1407" s="18" t="s">
        <v>124</v>
      </c>
      <c r="E1407" s="245" t="s">
        <v>7</v>
      </c>
      <c r="F1407" s="151">
        <v>264.89</v>
      </c>
      <c r="G1407" s="19">
        <f t="shared" ref="G1407:G1472" si="189">ROUND(F1407*0.2,2)</f>
        <v>52.98</v>
      </c>
      <c r="H1407" s="25">
        <f t="shared" ref="H1407:H1461" si="190">F1407+G1407</f>
        <v>317.87</v>
      </c>
      <c r="I1407" s="51"/>
      <c r="J1407"/>
      <c r="K1407"/>
      <c r="L1407"/>
      <c r="M1407"/>
    </row>
    <row r="1408" spans="2:13" ht="31.5" x14ac:dyDescent="0.25">
      <c r="B1408" s="252">
        <f>1+B1407</f>
        <v>2</v>
      </c>
      <c r="C1408" s="159" t="s">
        <v>928</v>
      </c>
      <c r="D1408" s="18" t="s">
        <v>124</v>
      </c>
      <c r="E1408" s="202" t="s">
        <v>7</v>
      </c>
      <c r="F1408" s="152">
        <v>516.46</v>
      </c>
      <c r="G1408" s="19">
        <f t="shared" si="189"/>
        <v>103.29</v>
      </c>
      <c r="H1408" s="25">
        <f t="shared" si="190"/>
        <v>619.75</v>
      </c>
      <c r="I1408" s="51"/>
      <c r="J1408"/>
      <c r="K1408"/>
      <c r="L1408"/>
      <c r="M1408"/>
    </row>
    <row r="1409" spans="2:13" ht="31.5" x14ac:dyDescent="0.25">
      <c r="B1409" s="252">
        <f t="shared" ref="B1409:B1466" si="191">1+B1408</f>
        <v>3</v>
      </c>
      <c r="C1409" s="159" t="s">
        <v>360</v>
      </c>
      <c r="D1409" s="18" t="s">
        <v>122</v>
      </c>
      <c r="E1409" s="202" t="s">
        <v>7</v>
      </c>
      <c r="F1409" s="152">
        <v>256.72000000000003</v>
      </c>
      <c r="G1409" s="19">
        <f t="shared" si="189"/>
        <v>51.34</v>
      </c>
      <c r="H1409" s="25">
        <f t="shared" si="190"/>
        <v>308.06000000000006</v>
      </c>
      <c r="I1409" s="51"/>
      <c r="J1409"/>
      <c r="K1409"/>
      <c r="L1409"/>
      <c r="M1409"/>
    </row>
    <row r="1410" spans="2:13" x14ac:dyDescent="0.25">
      <c r="B1410" s="252">
        <f t="shared" si="191"/>
        <v>4</v>
      </c>
      <c r="C1410" s="159" t="s">
        <v>446</v>
      </c>
      <c r="D1410" s="18" t="s">
        <v>139</v>
      </c>
      <c r="E1410" s="202" t="s">
        <v>7</v>
      </c>
      <c r="F1410" s="152">
        <v>176.78</v>
      </c>
      <c r="G1410" s="19">
        <f t="shared" si="189"/>
        <v>35.36</v>
      </c>
      <c r="H1410" s="25">
        <f t="shared" si="190"/>
        <v>212.14</v>
      </c>
      <c r="I1410" s="51"/>
      <c r="J1410"/>
      <c r="K1410"/>
      <c r="L1410"/>
      <c r="M1410"/>
    </row>
    <row r="1411" spans="2:13" ht="47.25" x14ac:dyDescent="0.25">
      <c r="B1411" s="252">
        <f t="shared" si="191"/>
        <v>5</v>
      </c>
      <c r="C1411" s="171" t="s">
        <v>929</v>
      </c>
      <c r="D1411" s="18" t="s">
        <v>930</v>
      </c>
      <c r="E1411" s="188" t="s">
        <v>7</v>
      </c>
      <c r="F1411" s="162">
        <v>700.83</v>
      </c>
      <c r="G1411" s="19">
        <f t="shared" si="189"/>
        <v>140.16999999999999</v>
      </c>
      <c r="H1411" s="25">
        <f t="shared" si="190"/>
        <v>841</v>
      </c>
      <c r="I1411" s="51"/>
      <c r="J1411"/>
      <c r="K1411"/>
      <c r="L1411"/>
      <c r="M1411"/>
    </row>
    <row r="1412" spans="2:13" x14ac:dyDescent="0.25">
      <c r="B1412" s="252">
        <f t="shared" si="191"/>
        <v>6</v>
      </c>
      <c r="C1412" s="159" t="s">
        <v>362</v>
      </c>
      <c r="D1412" s="129" t="s">
        <v>931</v>
      </c>
      <c r="E1412" s="202" t="s">
        <v>7</v>
      </c>
      <c r="F1412" s="152">
        <v>241.14</v>
      </c>
      <c r="G1412" s="19">
        <f t="shared" si="189"/>
        <v>48.23</v>
      </c>
      <c r="H1412" s="25">
        <f t="shared" si="190"/>
        <v>289.37</v>
      </c>
      <c r="I1412" s="51"/>
      <c r="J1412"/>
      <c r="K1412"/>
      <c r="L1412"/>
      <c r="M1412"/>
    </row>
    <row r="1413" spans="2:13" x14ac:dyDescent="0.25">
      <c r="B1413" s="252">
        <f t="shared" si="191"/>
        <v>7</v>
      </c>
      <c r="C1413" s="159" t="s">
        <v>447</v>
      </c>
      <c r="D1413" s="18" t="s">
        <v>124</v>
      </c>
      <c r="E1413" s="202" t="s">
        <v>7</v>
      </c>
      <c r="F1413" s="152">
        <v>425.1</v>
      </c>
      <c r="G1413" s="19">
        <f t="shared" si="189"/>
        <v>85.02</v>
      </c>
      <c r="H1413" s="25">
        <f t="shared" si="190"/>
        <v>510.12</v>
      </c>
      <c r="I1413" s="51"/>
      <c r="J1413"/>
      <c r="K1413"/>
      <c r="L1413"/>
      <c r="M1413"/>
    </row>
    <row r="1414" spans="2:13" ht="47.25" x14ac:dyDescent="0.25">
      <c r="B1414" s="252">
        <f t="shared" si="191"/>
        <v>8</v>
      </c>
      <c r="C1414" s="171" t="s">
        <v>448</v>
      </c>
      <c r="D1414" s="129" t="s">
        <v>124</v>
      </c>
      <c r="E1414" s="188" t="s">
        <v>7</v>
      </c>
      <c r="F1414" s="162">
        <v>473.43</v>
      </c>
      <c r="G1414" s="19">
        <f t="shared" si="189"/>
        <v>94.69</v>
      </c>
      <c r="H1414" s="25">
        <f t="shared" si="190"/>
        <v>568.12</v>
      </c>
      <c r="I1414" s="51"/>
      <c r="J1414"/>
      <c r="K1414"/>
      <c r="L1414"/>
      <c r="M1414"/>
    </row>
    <row r="1415" spans="2:13" ht="47.25" x14ac:dyDescent="0.25">
      <c r="B1415" s="252">
        <f t="shared" si="191"/>
        <v>9</v>
      </c>
      <c r="C1415" s="159" t="s">
        <v>932</v>
      </c>
      <c r="D1415" s="18" t="s">
        <v>124</v>
      </c>
      <c r="E1415" s="202" t="s">
        <v>7</v>
      </c>
      <c r="F1415" s="152">
        <v>416.65</v>
      </c>
      <c r="G1415" s="19">
        <f t="shared" si="189"/>
        <v>83.33</v>
      </c>
      <c r="H1415" s="25">
        <f t="shared" si="190"/>
        <v>499.97999999999996</v>
      </c>
      <c r="I1415" s="51"/>
      <c r="J1415"/>
      <c r="K1415"/>
      <c r="L1415"/>
      <c r="M1415"/>
    </row>
    <row r="1416" spans="2:13" ht="78.75" x14ac:dyDescent="0.25">
      <c r="B1416" s="252">
        <f t="shared" si="191"/>
        <v>10</v>
      </c>
      <c r="C1416" s="171" t="s">
        <v>363</v>
      </c>
      <c r="D1416" s="129" t="s">
        <v>188</v>
      </c>
      <c r="E1416" s="188" t="s">
        <v>7</v>
      </c>
      <c r="F1416" s="162">
        <v>434.95</v>
      </c>
      <c r="G1416" s="19">
        <f t="shared" si="189"/>
        <v>86.99</v>
      </c>
      <c r="H1416" s="25">
        <f t="shared" si="190"/>
        <v>521.93999999999994</v>
      </c>
      <c r="I1416" s="51"/>
      <c r="J1416"/>
      <c r="K1416"/>
      <c r="L1416"/>
      <c r="M1416"/>
    </row>
    <row r="1417" spans="2:13" x14ac:dyDescent="0.25">
      <c r="B1417" s="252">
        <f t="shared" si="191"/>
        <v>11</v>
      </c>
      <c r="C1417" s="159" t="s">
        <v>364</v>
      </c>
      <c r="D1417" s="18" t="s">
        <v>190</v>
      </c>
      <c r="E1417" s="202" t="s">
        <v>7</v>
      </c>
      <c r="F1417" s="152">
        <v>210.6</v>
      </c>
      <c r="G1417" s="19">
        <f t="shared" si="189"/>
        <v>42.12</v>
      </c>
      <c r="H1417" s="25">
        <f t="shared" si="190"/>
        <v>252.72</v>
      </c>
      <c r="I1417" s="51"/>
      <c r="J1417"/>
      <c r="K1417"/>
      <c r="L1417"/>
      <c r="M1417"/>
    </row>
    <row r="1418" spans="2:13" x14ac:dyDescent="0.25">
      <c r="B1418" s="252">
        <f t="shared" si="191"/>
        <v>12</v>
      </c>
      <c r="C1418" s="159" t="s">
        <v>365</v>
      </c>
      <c r="D1418" s="18" t="s">
        <v>190</v>
      </c>
      <c r="E1418" s="202" t="s">
        <v>7</v>
      </c>
      <c r="F1418" s="152">
        <v>156.93</v>
      </c>
      <c r="G1418" s="19">
        <f t="shared" si="189"/>
        <v>31.39</v>
      </c>
      <c r="H1418" s="25">
        <f t="shared" si="190"/>
        <v>188.32</v>
      </c>
      <c r="I1418" s="51"/>
      <c r="J1418"/>
      <c r="K1418"/>
      <c r="L1418"/>
      <c r="M1418"/>
    </row>
    <row r="1419" spans="2:13" ht="47.25" x14ac:dyDescent="0.25">
      <c r="B1419" s="252">
        <f t="shared" si="191"/>
        <v>13</v>
      </c>
      <c r="C1419" s="159" t="s">
        <v>933</v>
      </c>
      <c r="D1419" s="18" t="s">
        <v>366</v>
      </c>
      <c r="E1419" s="202" t="s">
        <v>7</v>
      </c>
      <c r="F1419" s="152">
        <v>273.11</v>
      </c>
      <c r="G1419" s="19">
        <f t="shared" si="189"/>
        <v>54.62</v>
      </c>
      <c r="H1419" s="25">
        <f t="shared" si="190"/>
        <v>327.73</v>
      </c>
      <c r="I1419" s="51"/>
      <c r="J1419"/>
      <c r="K1419"/>
      <c r="L1419"/>
      <c r="M1419"/>
    </row>
    <row r="1420" spans="2:13" ht="31.5" x14ac:dyDescent="0.25">
      <c r="B1420" s="252">
        <f t="shared" si="191"/>
        <v>14</v>
      </c>
      <c r="C1420" s="159" t="s">
        <v>934</v>
      </c>
      <c r="D1420" s="18" t="s">
        <v>122</v>
      </c>
      <c r="E1420" s="202" t="s">
        <v>7</v>
      </c>
      <c r="F1420" s="152">
        <v>274.64</v>
      </c>
      <c r="G1420" s="19">
        <f t="shared" si="189"/>
        <v>54.93</v>
      </c>
      <c r="H1420" s="25">
        <f t="shared" si="190"/>
        <v>329.57</v>
      </c>
      <c r="I1420" s="51"/>
      <c r="J1420"/>
      <c r="K1420"/>
      <c r="L1420"/>
      <c r="M1420"/>
    </row>
    <row r="1421" spans="2:13" ht="31.5" x14ac:dyDescent="0.25">
      <c r="B1421" s="252">
        <f t="shared" si="191"/>
        <v>15</v>
      </c>
      <c r="C1421" s="159" t="s">
        <v>935</v>
      </c>
      <c r="D1421" s="18" t="s">
        <v>122</v>
      </c>
      <c r="E1421" s="202" t="s">
        <v>7</v>
      </c>
      <c r="F1421" s="152">
        <v>235.52</v>
      </c>
      <c r="G1421" s="19">
        <f t="shared" si="189"/>
        <v>47.1</v>
      </c>
      <c r="H1421" s="25">
        <f t="shared" si="190"/>
        <v>282.62</v>
      </c>
      <c r="I1421" s="51"/>
      <c r="J1421"/>
      <c r="K1421"/>
      <c r="L1421"/>
      <c r="M1421"/>
    </row>
    <row r="1422" spans="2:13" ht="31.5" x14ac:dyDescent="0.25">
      <c r="B1422" s="252">
        <f t="shared" si="191"/>
        <v>16</v>
      </c>
      <c r="C1422" s="159" t="s">
        <v>936</v>
      </c>
      <c r="D1422" s="18" t="s">
        <v>361</v>
      </c>
      <c r="E1422" s="202" t="s">
        <v>7</v>
      </c>
      <c r="F1422" s="152">
        <v>325.27999999999997</v>
      </c>
      <c r="G1422" s="19">
        <f t="shared" si="189"/>
        <v>65.06</v>
      </c>
      <c r="H1422" s="25">
        <f t="shared" si="190"/>
        <v>390.34</v>
      </c>
      <c r="I1422" s="51"/>
      <c r="J1422"/>
      <c r="K1422"/>
      <c r="L1422"/>
      <c r="M1422"/>
    </row>
    <row r="1423" spans="2:13" ht="31.5" x14ac:dyDescent="0.25">
      <c r="B1423" s="252">
        <f t="shared" si="191"/>
        <v>17</v>
      </c>
      <c r="C1423" s="159" t="s">
        <v>449</v>
      </c>
      <c r="D1423" s="18" t="s">
        <v>361</v>
      </c>
      <c r="E1423" s="202" t="s">
        <v>7</v>
      </c>
      <c r="F1423" s="152">
        <v>269.57</v>
      </c>
      <c r="G1423" s="19">
        <f t="shared" si="189"/>
        <v>53.91</v>
      </c>
      <c r="H1423" s="25">
        <f t="shared" si="190"/>
        <v>323.48</v>
      </c>
      <c r="I1423" s="51"/>
      <c r="J1423"/>
      <c r="K1423"/>
      <c r="L1423"/>
      <c r="M1423"/>
    </row>
    <row r="1424" spans="2:13" ht="47.25" x14ac:dyDescent="0.25">
      <c r="B1424" s="252">
        <f t="shared" si="191"/>
        <v>18</v>
      </c>
      <c r="C1424" s="171" t="s">
        <v>450</v>
      </c>
      <c r="D1424" s="129" t="s">
        <v>188</v>
      </c>
      <c r="E1424" s="188" t="s">
        <v>7</v>
      </c>
      <c r="F1424" s="162">
        <v>416.26</v>
      </c>
      <c r="G1424" s="19">
        <f t="shared" si="189"/>
        <v>83.25</v>
      </c>
      <c r="H1424" s="25">
        <f t="shared" si="190"/>
        <v>499.51</v>
      </c>
      <c r="I1424" s="51"/>
      <c r="J1424"/>
      <c r="K1424"/>
      <c r="L1424"/>
      <c r="M1424"/>
    </row>
    <row r="1425" spans="2:13" ht="47.25" x14ac:dyDescent="0.25">
      <c r="B1425" s="252">
        <f t="shared" si="191"/>
        <v>19</v>
      </c>
      <c r="C1425" s="159" t="s">
        <v>937</v>
      </c>
      <c r="D1425" s="18" t="s">
        <v>124</v>
      </c>
      <c r="E1425" s="202" t="s">
        <v>7</v>
      </c>
      <c r="F1425" s="152">
        <v>375.1</v>
      </c>
      <c r="G1425" s="19">
        <f t="shared" si="189"/>
        <v>75.02</v>
      </c>
      <c r="H1425" s="25">
        <f t="shared" si="190"/>
        <v>450.12</v>
      </c>
      <c r="I1425" s="51"/>
      <c r="J1425"/>
      <c r="K1425"/>
      <c r="L1425"/>
      <c r="M1425"/>
    </row>
    <row r="1426" spans="2:13" ht="31.5" x14ac:dyDescent="0.25">
      <c r="B1426" s="252">
        <f t="shared" si="191"/>
        <v>20</v>
      </c>
      <c r="C1426" s="159" t="s">
        <v>451</v>
      </c>
      <c r="D1426" s="18" t="s">
        <v>122</v>
      </c>
      <c r="E1426" s="202" t="s">
        <v>7</v>
      </c>
      <c r="F1426" s="152">
        <v>257.74</v>
      </c>
      <c r="G1426" s="19">
        <f t="shared" si="189"/>
        <v>51.55</v>
      </c>
      <c r="H1426" s="25">
        <f t="shared" si="190"/>
        <v>309.29000000000002</v>
      </c>
      <c r="I1426" s="51"/>
      <c r="J1426"/>
      <c r="K1426"/>
      <c r="L1426"/>
      <c r="M1426"/>
    </row>
    <row r="1427" spans="2:13" ht="31.5" x14ac:dyDescent="0.25">
      <c r="B1427" s="252">
        <f t="shared" si="191"/>
        <v>21</v>
      </c>
      <c r="C1427" s="159" t="s">
        <v>368</v>
      </c>
      <c r="D1427" s="18" t="s">
        <v>124</v>
      </c>
      <c r="E1427" s="202" t="s">
        <v>7</v>
      </c>
      <c r="F1427" s="152">
        <v>395.75</v>
      </c>
      <c r="G1427" s="19">
        <f t="shared" si="189"/>
        <v>79.150000000000006</v>
      </c>
      <c r="H1427" s="25">
        <f t="shared" si="190"/>
        <v>474.9</v>
      </c>
      <c r="I1427" s="51"/>
      <c r="J1427"/>
      <c r="K1427"/>
      <c r="L1427"/>
      <c r="M1427"/>
    </row>
    <row r="1428" spans="2:13" ht="31.5" x14ac:dyDescent="0.25">
      <c r="B1428" s="252">
        <f t="shared" si="191"/>
        <v>22</v>
      </c>
      <c r="C1428" s="159" t="s">
        <v>369</v>
      </c>
      <c r="D1428" s="18" t="s">
        <v>312</v>
      </c>
      <c r="E1428" s="202" t="s">
        <v>7</v>
      </c>
      <c r="F1428" s="152">
        <v>157.53</v>
      </c>
      <c r="G1428" s="19">
        <f t="shared" si="189"/>
        <v>31.51</v>
      </c>
      <c r="H1428" s="25">
        <f t="shared" si="190"/>
        <v>189.04</v>
      </c>
      <c r="I1428" s="51"/>
      <c r="J1428"/>
      <c r="K1428"/>
      <c r="L1428"/>
      <c r="M1428"/>
    </row>
    <row r="1429" spans="2:13" ht="47.25" x14ac:dyDescent="0.25">
      <c r="B1429" s="252">
        <f t="shared" si="191"/>
        <v>23</v>
      </c>
      <c r="C1429" s="171" t="s">
        <v>452</v>
      </c>
      <c r="D1429" s="129" t="s">
        <v>188</v>
      </c>
      <c r="E1429" s="188" t="s">
        <v>7</v>
      </c>
      <c r="F1429" s="162">
        <v>448.59</v>
      </c>
      <c r="G1429" s="19">
        <f t="shared" si="189"/>
        <v>89.72</v>
      </c>
      <c r="H1429" s="25">
        <f t="shared" si="190"/>
        <v>538.30999999999995</v>
      </c>
      <c r="I1429" s="51"/>
      <c r="J1429"/>
      <c r="K1429"/>
      <c r="L1429"/>
      <c r="M1429"/>
    </row>
    <row r="1430" spans="2:13" ht="31.5" x14ac:dyDescent="0.25">
      <c r="B1430" s="252">
        <f t="shared" si="191"/>
        <v>24</v>
      </c>
      <c r="C1430" s="159" t="s">
        <v>938</v>
      </c>
      <c r="D1430" s="18" t="s">
        <v>122</v>
      </c>
      <c r="E1430" s="202" t="s">
        <v>7</v>
      </c>
      <c r="F1430" s="152">
        <v>231.47</v>
      </c>
      <c r="G1430" s="19">
        <f t="shared" si="189"/>
        <v>46.29</v>
      </c>
      <c r="H1430" s="25">
        <f t="shared" si="190"/>
        <v>277.76</v>
      </c>
      <c r="I1430" s="51"/>
      <c r="J1430"/>
      <c r="K1430"/>
      <c r="L1430"/>
      <c r="M1430"/>
    </row>
    <row r="1431" spans="2:13" ht="31.5" x14ac:dyDescent="0.25">
      <c r="B1431" s="252">
        <f t="shared" si="191"/>
        <v>25</v>
      </c>
      <c r="C1431" s="159" t="s">
        <v>370</v>
      </c>
      <c r="D1431" s="18" t="s">
        <v>122</v>
      </c>
      <c r="E1431" s="202" t="s">
        <v>7</v>
      </c>
      <c r="F1431" s="152">
        <v>218.43</v>
      </c>
      <c r="G1431" s="19">
        <f t="shared" si="189"/>
        <v>43.69</v>
      </c>
      <c r="H1431" s="25">
        <f t="shared" si="190"/>
        <v>262.12</v>
      </c>
      <c r="I1431" s="51"/>
      <c r="J1431"/>
      <c r="K1431"/>
      <c r="L1431"/>
      <c r="M1431"/>
    </row>
    <row r="1432" spans="2:13" ht="31.5" x14ac:dyDescent="0.25">
      <c r="B1432" s="252">
        <f t="shared" si="191"/>
        <v>26</v>
      </c>
      <c r="C1432" s="159" t="s">
        <v>453</v>
      </c>
      <c r="D1432" s="18" t="s">
        <v>361</v>
      </c>
      <c r="E1432" s="202" t="s">
        <v>7</v>
      </c>
      <c r="F1432" s="152">
        <v>461.58</v>
      </c>
      <c r="G1432" s="19">
        <f t="shared" si="189"/>
        <v>92.32</v>
      </c>
      <c r="H1432" s="25">
        <f t="shared" si="190"/>
        <v>553.9</v>
      </c>
      <c r="I1432" s="51"/>
      <c r="J1432"/>
      <c r="K1432"/>
      <c r="L1432"/>
      <c r="M1432"/>
    </row>
    <row r="1433" spans="2:13" ht="31.5" x14ac:dyDescent="0.25">
      <c r="B1433" s="252">
        <f t="shared" si="191"/>
        <v>27</v>
      </c>
      <c r="C1433" s="159" t="s">
        <v>454</v>
      </c>
      <c r="D1433" s="18" t="s">
        <v>361</v>
      </c>
      <c r="E1433" s="202" t="s">
        <v>7</v>
      </c>
      <c r="F1433" s="152">
        <v>483.69</v>
      </c>
      <c r="G1433" s="19">
        <f t="shared" si="189"/>
        <v>96.74</v>
      </c>
      <c r="H1433" s="25">
        <f t="shared" si="190"/>
        <v>580.42999999999995</v>
      </c>
      <c r="I1433" s="51"/>
      <c r="J1433"/>
      <c r="K1433"/>
      <c r="L1433"/>
      <c r="M1433"/>
    </row>
    <row r="1434" spans="2:13" ht="31.5" x14ac:dyDescent="0.25">
      <c r="B1434" s="252">
        <f t="shared" si="191"/>
        <v>28</v>
      </c>
      <c r="C1434" s="159" t="s">
        <v>455</v>
      </c>
      <c r="D1434" s="18" t="s">
        <v>361</v>
      </c>
      <c r="E1434" s="202" t="s">
        <v>7</v>
      </c>
      <c r="F1434" s="152">
        <v>462.51</v>
      </c>
      <c r="G1434" s="19">
        <f t="shared" si="189"/>
        <v>92.5</v>
      </c>
      <c r="H1434" s="25">
        <f t="shared" si="190"/>
        <v>555.01</v>
      </c>
      <c r="I1434" s="51"/>
      <c r="J1434"/>
      <c r="K1434"/>
      <c r="L1434"/>
      <c r="M1434"/>
    </row>
    <row r="1435" spans="2:13" ht="31.5" x14ac:dyDescent="0.25">
      <c r="B1435" s="252">
        <f t="shared" si="191"/>
        <v>29</v>
      </c>
      <c r="C1435" s="159" t="s">
        <v>456</v>
      </c>
      <c r="D1435" s="18" t="s">
        <v>361</v>
      </c>
      <c r="E1435" s="202" t="s">
        <v>7</v>
      </c>
      <c r="F1435" s="180">
        <v>461.71</v>
      </c>
      <c r="G1435" s="19">
        <f t="shared" si="189"/>
        <v>92.34</v>
      </c>
      <c r="H1435" s="25">
        <f t="shared" si="190"/>
        <v>554.04999999999995</v>
      </c>
      <c r="I1435" s="51"/>
      <c r="J1435"/>
      <c r="K1435"/>
      <c r="L1435"/>
      <c r="M1435"/>
    </row>
    <row r="1436" spans="2:13" ht="31.5" x14ac:dyDescent="0.25">
      <c r="B1436" s="252">
        <f t="shared" si="191"/>
        <v>30</v>
      </c>
      <c r="C1436" s="159" t="s">
        <v>457</v>
      </c>
      <c r="D1436" s="18" t="s">
        <v>361</v>
      </c>
      <c r="E1436" s="202" t="s">
        <v>7</v>
      </c>
      <c r="F1436" s="152">
        <v>464.32</v>
      </c>
      <c r="G1436" s="19">
        <f t="shared" si="189"/>
        <v>92.86</v>
      </c>
      <c r="H1436" s="25">
        <f t="shared" si="190"/>
        <v>557.17999999999995</v>
      </c>
      <c r="I1436" s="51"/>
      <c r="J1436"/>
      <c r="K1436"/>
      <c r="L1436"/>
      <c r="M1436"/>
    </row>
    <row r="1437" spans="2:13" ht="31.5" x14ac:dyDescent="0.25">
      <c r="B1437" s="252">
        <f t="shared" si="191"/>
        <v>31</v>
      </c>
      <c r="C1437" s="159" t="s">
        <v>458</v>
      </c>
      <c r="D1437" s="18" t="s">
        <v>361</v>
      </c>
      <c r="E1437" s="202" t="s">
        <v>7</v>
      </c>
      <c r="F1437" s="180">
        <v>461.71</v>
      </c>
      <c r="G1437" s="19">
        <f t="shared" si="189"/>
        <v>92.34</v>
      </c>
      <c r="H1437" s="25">
        <f t="shared" si="190"/>
        <v>554.04999999999995</v>
      </c>
      <c r="I1437" s="51"/>
      <c r="J1437"/>
      <c r="K1437"/>
      <c r="L1437"/>
      <c r="M1437"/>
    </row>
    <row r="1438" spans="2:13" ht="31.5" x14ac:dyDescent="0.25">
      <c r="B1438" s="252">
        <f t="shared" si="191"/>
        <v>32</v>
      </c>
      <c r="C1438" s="159" t="s">
        <v>459</v>
      </c>
      <c r="D1438" s="18" t="s">
        <v>361</v>
      </c>
      <c r="E1438" s="202" t="s">
        <v>7</v>
      </c>
      <c r="F1438" s="152">
        <v>463.52</v>
      </c>
      <c r="G1438" s="19">
        <f t="shared" si="189"/>
        <v>92.7</v>
      </c>
      <c r="H1438" s="25">
        <f t="shared" si="190"/>
        <v>556.22</v>
      </c>
      <c r="I1438" s="51"/>
      <c r="J1438"/>
      <c r="K1438"/>
      <c r="L1438"/>
      <c r="M1438"/>
    </row>
    <row r="1439" spans="2:13" ht="31.5" x14ac:dyDescent="0.25">
      <c r="B1439" s="252">
        <f t="shared" si="191"/>
        <v>33</v>
      </c>
      <c r="C1439" s="159" t="s">
        <v>460</v>
      </c>
      <c r="D1439" s="18" t="s">
        <v>361</v>
      </c>
      <c r="E1439" s="202" t="s">
        <v>7</v>
      </c>
      <c r="F1439" s="152">
        <v>463.38</v>
      </c>
      <c r="G1439" s="19">
        <f t="shared" si="189"/>
        <v>92.68</v>
      </c>
      <c r="H1439" s="25">
        <f t="shared" si="190"/>
        <v>556.05999999999995</v>
      </c>
      <c r="I1439" s="51"/>
      <c r="J1439"/>
      <c r="K1439"/>
      <c r="L1439"/>
      <c r="M1439"/>
    </row>
    <row r="1440" spans="2:13" x14ac:dyDescent="0.25">
      <c r="B1440" s="252">
        <f t="shared" si="191"/>
        <v>34</v>
      </c>
      <c r="C1440" s="159" t="s">
        <v>461</v>
      </c>
      <c r="D1440" s="18" t="s">
        <v>939</v>
      </c>
      <c r="E1440" s="202" t="s">
        <v>7</v>
      </c>
      <c r="F1440" s="152">
        <v>468.7</v>
      </c>
      <c r="G1440" s="19">
        <f t="shared" si="189"/>
        <v>93.74</v>
      </c>
      <c r="H1440" s="25">
        <f t="shared" si="190"/>
        <v>562.43999999999994</v>
      </c>
      <c r="I1440" s="51"/>
      <c r="J1440"/>
      <c r="K1440"/>
      <c r="L1440"/>
      <c r="M1440"/>
    </row>
    <row r="1441" spans="2:13" ht="31.5" x14ac:dyDescent="0.25">
      <c r="B1441" s="252">
        <f t="shared" si="191"/>
        <v>35</v>
      </c>
      <c r="C1441" s="159" t="s">
        <v>462</v>
      </c>
      <c r="D1441" s="18" t="s">
        <v>361</v>
      </c>
      <c r="E1441" s="202" t="s">
        <v>7</v>
      </c>
      <c r="F1441" s="152">
        <v>491.58</v>
      </c>
      <c r="G1441" s="19">
        <f t="shared" si="189"/>
        <v>98.32</v>
      </c>
      <c r="H1441" s="25">
        <f t="shared" si="190"/>
        <v>589.9</v>
      </c>
      <c r="I1441" s="51"/>
      <c r="J1441"/>
      <c r="K1441"/>
      <c r="L1441"/>
      <c r="M1441"/>
    </row>
    <row r="1442" spans="2:13" ht="31.5" x14ac:dyDescent="0.25">
      <c r="B1442" s="252">
        <f t="shared" si="191"/>
        <v>36</v>
      </c>
      <c r="C1442" s="159" t="s">
        <v>940</v>
      </c>
      <c r="D1442" s="18" t="s">
        <v>124</v>
      </c>
      <c r="E1442" s="202" t="s">
        <v>7</v>
      </c>
      <c r="F1442" s="156">
        <v>461.02</v>
      </c>
      <c r="G1442" s="19">
        <f t="shared" si="189"/>
        <v>92.2</v>
      </c>
      <c r="H1442" s="25">
        <f t="shared" si="190"/>
        <v>553.22</v>
      </c>
      <c r="I1442" s="51"/>
      <c r="J1442"/>
      <c r="K1442"/>
      <c r="L1442"/>
      <c r="M1442"/>
    </row>
    <row r="1443" spans="2:13" x14ac:dyDescent="0.25">
      <c r="B1443" s="252">
        <f t="shared" si="191"/>
        <v>37</v>
      </c>
      <c r="C1443" s="159" t="s">
        <v>371</v>
      </c>
      <c r="D1443" s="18" t="s">
        <v>372</v>
      </c>
      <c r="E1443" s="202" t="s">
        <v>7</v>
      </c>
      <c r="F1443" s="152">
        <v>506.05</v>
      </c>
      <c r="G1443" s="19">
        <f t="shared" si="189"/>
        <v>101.21</v>
      </c>
      <c r="H1443" s="25">
        <f t="shared" si="190"/>
        <v>607.26</v>
      </c>
      <c r="I1443" s="51"/>
      <c r="J1443"/>
      <c r="K1443"/>
      <c r="L1443"/>
      <c r="M1443"/>
    </row>
    <row r="1444" spans="2:13" x14ac:dyDescent="0.25">
      <c r="B1444" s="252">
        <f t="shared" si="191"/>
        <v>38</v>
      </c>
      <c r="C1444" s="159" t="s">
        <v>373</v>
      </c>
      <c r="D1444" s="18" t="s">
        <v>372</v>
      </c>
      <c r="E1444" s="202" t="s">
        <v>7</v>
      </c>
      <c r="F1444" s="152">
        <v>508.65</v>
      </c>
      <c r="G1444" s="19">
        <f t="shared" si="189"/>
        <v>101.73</v>
      </c>
      <c r="H1444" s="25">
        <f t="shared" si="190"/>
        <v>610.38</v>
      </c>
      <c r="I1444" s="51"/>
      <c r="J1444"/>
      <c r="K1444"/>
      <c r="L1444"/>
      <c r="M1444"/>
    </row>
    <row r="1445" spans="2:13" x14ac:dyDescent="0.25">
      <c r="B1445" s="252">
        <f t="shared" si="191"/>
        <v>39</v>
      </c>
      <c r="C1445" s="159" t="s">
        <v>374</v>
      </c>
      <c r="D1445" s="18" t="s">
        <v>372</v>
      </c>
      <c r="E1445" s="202" t="s">
        <v>7</v>
      </c>
      <c r="F1445" s="152">
        <v>535.91999999999996</v>
      </c>
      <c r="G1445" s="19">
        <f t="shared" si="189"/>
        <v>107.18</v>
      </c>
      <c r="H1445" s="25">
        <f t="shared" si="190"/>
        <v>643.09999999999991</v>
      </c>
      <c r="I1445" s="51"/>
      <c r="J1445"/>
      <c r="K1445"/>
      <c r="L1445"/>
      <c r="M1445"/>
    </row>
    <row r="1446" spans="2:13" x14ac:dyDescent="0.25">
      <c r="B1446" s="252">
        <f t="shared" si="191"/>
        <v>40</v>
      </c>
      <c r="C1446" s="159" t="s">
        <v>375</v>
      </c>
      <c r="D1446" s="18" t="s">
        <v>372</v>
      </c>
      <c r="E1446" s="202" t="s">
        <v>7</v>
      </c>
      <c r="F1446" s="152">
        <v>505.92</v>
      </c>
      <c r="G1446" s="19">
        <f t="shared" si="189"/>
        <v>101.18</v>
      </c>
      <c r="H1446" s="25">
        <f t="shared" si="190"/>
        <v>607.1</v>
      </c>
      <c r="I1446" s="51"/>
      <c r="J1446"/>
      <c r="K1446"/>
      <c r="L1446"/>
      <c r="M1446"/>
    </row>
    <row r="1447" spans="2:13" x14ac:dyDescent="0.25">
      <c r="B1447" s="252">
        <f t="shared" si="191"/>
        <v>41</v>
      </c>
      <c r="C1447" s="159" t="s">
        <v>376</v>
      </c>
      <c r="D1447" s="18" t="s">
        <v>372</v>
      </c>
      <c r="E1447" s="202" t="s">
        <v>7</v>
      </c>
      <c r="F1447" s="152">
        <v>506.05</v>
      </c>
      <c r="G1447" s="19">
        <f t="shared" si="189"/>
        <v>101.21</v>
      </c>
      <c r="H1447" s="25">
        <f t="shared" si="190"/>
        <v>607.26</v>
      </c>
      <c r="I1447" s="51"/>
      <c r="J1447"/>
      <c r="K1447"/>
      <c r="L1447"/>
      <c r="M1447"/>
    </row>
    <row r="1448" spans="2:13" x14ac:dyDescent="0.25">
      <c r="B1448" s="252">
        <f t="shared" si="191"/>
        <v>42</v>
      </c>
      <c r="C1448" s="159" t="s">
        <v>377</v>
      </c>
      <c r="D1448" s="18" t="s">
        <v>372</v>
      </c>
      <c r="E1448" s="202" t="s">
        <v>7</v>
      </c>
      <c r="F1448" s="152">
        <v>507.72</v>
      </c>
      <c r="G1448" s="19">
        <f t="shared" si="189"/>
        <v>101.54</v>
      </c>
      <c r="H1448" s="25">
        <f t="shared" si="190"/>
        <v>609.26</v>
      </c>
      <c r="I1448" s="51"/>
      <c r="J1448"/>
      <c r="K1448"/>
      <c r="L1448"/>
      <c r="M1448"/>
    </row>
    <row r="1449" spans="2:13" x14ac:dyDescent="0.25">
      <c r="B1449" s="252">
        <f t="shared" si="191"/>
        <v>43</v>
      </c>
      <c r="C1449" s="159" t="s">
        <v>378</v>
      </c>
      <c r="D1449" s="18" t="s">
        <v>372</v>
      </c>
      <c r="E1449" s="202" t="s">
        <v>7</v>
      </c>
      <c r="F1449" s="152">
        <v>507.85</v>
      </c>
      <c r="G1449" s="19">
        <f t="shared" si="189"/>
        <v>101.57</v>
      </c>
      <c r="H1449" s="25">
        <f t="shared" si="190"/>
        <v>609.42000000000007</v>
      </c>
      <c r="I1449" s="51"/>
      <c r="J1449"/>
      <c r="K1449"/>
      <c r="L1449"/>
      <c r="M1449"/>
    </row>
    <row r="1450" spans="2:13" x14ac:dyDescent="0.25">
      <c r="B1450" s="252">
        <f t="shared" si="191"/>
        <v>44</v>
      </c>
      <c r="C1450" s="159" t="s">
        <v>379</v>
      </c>
      <c r="D1450" s="18" t="s">
        <v>372</v>
      </c>
      <c r="E1450" s="202" t="s">
        <v>7</v>
      </c>
      <c r="F1450" s="152">
        <v>506.84</v>
      </c>
      <c r="G1450" s="19">
        <f t="shared" si="189"/>
        <v>101.37</v>
      </c>
      <c r="H1450" s="25">
        <f t="shared" si="190"/>
        <v>608.21</v>
      </c>
      <c r="I1450" s="51"/>
      <c r="J1450"/>
      <c r="K1450"/>
      <c r="L1450"/>
      <c r="M1450"/>
    </row>
    <row r="1451" spans="2:13" x14ac:dyDescent="0.25">
      <c r="B1451" s="252">
        <f t="shared" si="191"/>
        <v>45</v>
      </c>
      <c r="C1451" s="171" t="s">
        <v>380</v>
      </c>
      <c r="D1451" s="18" t="s">
        <v>372</v>
      </c>
      <c r="E1451" s="132" t="s">
        <v>7</v>
      </c>
      <c r="F1451" s="162">
        <v>528.03</v>
      </c>
      <c r="G1451" s="19">
        <f t="shared" si="189"/>
        <v>105.61</v>
      </c>
      <c r="H1451" s="25">
        <f t="shared" si="190"/>
        <v>633.64</v>
      </c>
      <c r="I1451" s="51"/>
      <c r="J1451"/>
      <c r="K1451"/>
      <c r="L1451"/>
      <c r="M1451"/>
    </row>
    <row r="1452" spans="2:13" ht="31.5" x14ac:dyDescent="0.25">
      <c r="B1452" s="252">
        <f t="shared" si="191"/>
        <v>46</v>
      </c>
      <c r="C1452" s="159" t="s">
        <v>941</v>
      </c>
      <c r="D1452" s="18" t="s">
        <v>372</v>
      </c>
      <c r="E1452" s="176" t="s">
        <v>7</v>
      </c>
      <c r="F1452" s="264">
        <v>506.05</v>
      </c>
      <c r="G1452" s="19">
        <f t="shared" si="189"/>
        <v>101.21</v>
      </c>
      <c r="H1452" s="25">
        <f t="shared" si="190"/>
        <v>607.26</v>
      </c>
      <c r="I1452" s="51"/>
      <c r="J1452"/>
      <c r="K1452"/>
      <c r="L1452"/>
      <c r="M1452"/>
    </row>
    <row r="1453" spans="2:13" x14ac:dyDescent="0.25">
      <c r="B1453" s="252">
        <f t="shared" si="191"/>
        <v>47</v>
      </c>
      <c r="C1453" s="159" t="s">
        <v>381</v>
      </c>
      <c r="D1453" s="18" t="s">
        <v>137</v>
      </c>
      <c r="E1453" s="180" t="s">
        <v>7</v>
      </c>
      <c r="F1453" s="152">
        <v>224.24</v>
      </c>
      <c r="G1453" s="19">
        <f t="shared" si="189"/>
        <v>44.85</v>
      </c>
      <c r="H1453" s="25">
        <f t="shared" si="190"/>
        <v>269.09000000000003</v>
      </c>
      <c r="I1453" s="51"/>
      <c r="J1453"/>
      <c r="K1453"/>
      <c r="L1453"/>
      <c r="M1453"/>
    </row>
    <row r="1454" spans="2:13" x14ac:dyDescent="0.25">
      <c r="B1454" s="252">
        <f t="shared" si="191"/>
        <v>48</v>
      </c>
      <c r="C1454" s="159" t="s">
        <v>382</v>
      </c>
      <c r="D1454" s="18" t="s">
        <v>141</v>
      </c>
      <c r="E1454" s="132" t="s">
        <v>7</v>
      </c>
      <c r="F1454" s="162">
        <v>205.09</v>
      </c>
      <c r="G1454" s="19">
        <f t="shared" si="189"/>
        <v>41.02</v>
      </c>
      <c r="H1454" s="25">
        <f t="shared" si="190"/>
        <v>246.11</v>
      </c>
      <c r="I1454" s="51"/>
      <c r="J1454"/>
      <c r="K1454"/>
      <c r="L1454"/>
      <c r="M1454"/>
    </row>
    <row r="1455" spans="2:13" x14ac:dyDescent="0.25">
      <c r="B1455" s="252">
        <f t="shared" si="191"/>
        <v>49</v>
      </c>
      <c r="C1455" s="171" t="s">
        <v>383</v>
      </c>
      <c r="D1455" s="129" t="s">
        <v>122</v>
      </c>
      <c r="E1455" s="132" t="s">
        <v>7</v>
      </c>
      <c r="F1455" s="162">
        <v>536.05999999999995</v>
      </c>
      <c r="G1455" s="19">
        <f t="shared" si="189"/>
        <v>107.21</v>
      </c>
      <c r="H1455" s="25">
        <f t="shared" si="190"/>
        <v>643.27</v>
      </c>
      <c r="I1455" s="51"/>
      <c r="J1455"/>
      <c r="K1455"/>
      <c r="L1455"/>
      <c r="M1455"/>
    </row>
    <row r="1456" spans="2:13" x14ac:dyDescent="0.25">
      <c r="B1456" s="252">
        <f t="shared" si="191"/>
        <v>50</v>
      </c>
      <c r="C1456" s="171" t="s">
        <v>384</v>
      </c>
      <c r="D1456" s="129" t="s">
        <v>124</v>
      </c>
      <c r="E1456" s="132" t="s">
        <v>7</v>
      </c>
      <c r="F1456" s="162">
        <v>320.67</v>
      </c>
      <c r="G1456" s="19">
        <f t="shared" si="189"/>
        <v>64.13</v>
      </c>
      <c r="H1456" s="25">
        <f t="shared" si="190"/>
        <v>384.8</v>
      </c>
      <c r="I1456" s="51"/>
      <c r="J1456"/>
      <c r="K1456"/>
      <c r="L1456"/>
      <c r="M1456"/>
    </row>
    <row r="1457" spans="2:13" ht="31.5" x14ac:dyDescent="0.25">
      <c r="B1457" s="252">
        <f t="shared" si="191"/>
        <v>51</v>
      </c>
      <c r="C1457" s="159" t="s">
        <v>942</v>
      </c>
      <c r="D1457" s="18" t="s">
        <v>122</v>
      </c>
      <c r="E1457" s="132" t="s">
        <v>7</v>
      </c>
      <c r="F1457" s="162">
        <v>435.86</v>
      </c>
      <c r="G1457" s="19">
        <f t="shared" si="189"/>
        <v>87.17</v>
      </c>
      <c r="H1457" s="25">
        <f t="shared" si="190"/>
        <v>523.03</v>
      </c>
      <c r="I1457" s="51"/>
      <c r="J1457"/>
      <c r="K1457"/>
      <c r="L1457"/>
      <c r="M1457"/>
    </row>
    <row r="1458" spans="2:13" x14ac:dyDescent="0.25">
      <c r="B1458" s="252">
        <f t="shared" si="191"/>
        <v>52</v>
      </c>
      <c r="C1458" s="159" t="s">
        <v>943</v>
      </c>
      <c r="D1458" s="18" t="s">
        <v>124</v>
      </c>
      <c r="E1458" s="132" t="s">
        <v>7</v>
      </c>
      <c r="F1458" s="162">
        <v>395.75</v>
      </c>
      <c r="G1458" s="19">
        <f t="shared" si="189"/>
        <v>79.150000000000006</v>
      </c>
      <c r="H1458" s="25">
        <f t="shared" si="190"/>
        <v>474.9</v>
      </c>
      <c r="I1458" s="51"/>
      <c r="J1458"/>
      <c r="K1458"/>
      <c r="L1458"/>
      <c r="M1458"/>
    </row>
    <row r="1459" spans="2:13" x14ac:dyDescent="0.25">
      <c r="B1459" s="252">
        <f t="shared" si="191"/>
        <v>53</v>
      </c>
      <c r="C1459" s="171" t="s">
        <v>944</v>
      </c>
      <c r="D1459" s="18" t="s">
        <v>137</v>
      </c>
      <c r="E1459" s="132" t="s">
        <v>7</v>
      </c>
      <c r="F1459" s="162">
        <v>224.24</v>
      </c>
      <c r="G1459" s="19">
        <f t="shared" si="189"/>
        <v>44.85</v>
      </c>
      <c r="H1459" s="25">
        <f t="shared" si="190"/>
        <v>269.09000000000003</v>
      </c>
      <c r="I1459" s="51"/>
      <c r="J1459"/>
      <c r="K1459"/>
      <c r="L1459"/>
      <c r="M1459"/>
    </row>
    <row r="1460" spans="2:13" ht="31.5" x14ac:dyDescent="0.25">
      <c r="B1460" s="252">
        <f t="shared" si="191"/>
        <v>54</v>
      </c>
      <c r="C1460" s="159" t="s">
        <v>945</v>
      </c>
      <c r="D1460" s="18" t="s">
        <v>122</v>
      </c>
      <c r="E1460" s="132" t="s">
        <v>7</v>
      </c>
      <c r="F1460" s="162">
        <v>445.16</v>
      </c>
      <c r="G1460" s="19">
        <f t="shared" si="189"/>
        <v>89.03</v>
      </c>
      <c r="H1460" s="25">
        <f t="shared" si="190"/>
        <v>534.19000000000005</v>
      </c>
      <c r="I1460" s="51"/>
      <c r="J1460"/>
      <c r="K1460"/>
      <c r="L1460"/>
      <c r="M1460"/>
    </row>
    <row r="1461" spans="2:13" x14ac:dyDescent="0.25">
      <c r="B1461" s="252">
        <f t="shared" si="191"/>
        <v>55</v>
      </c>
      <c r="C1461" s="171" t="s">
        <v>946</v>
      </c>
      <c r="D1461" s="129" t="s">
        <v>141</v>
      </c>
      <c r="E1461" s="132" t="s">
        <v>7</v>
      </c>
      <c r="F1461" s="265">
        <v>210.6</v>
      </c>
      <c r="G1461" s="19">
        <f t="shared" si="189"/>
        <v>42.12</v>
      </c>
      <c r="H1461" s="25">
        <f t="shared" si="190"/>
        <v>252.72</v>
      </c>
      <c r="I1461" s="51"/>
      <c r="J1461"/>
      <c r="K1461"/>
      <c r="L1461"/>
      <c r="M1461"/>
    </row>
    <row r="1462" spans="2:13" x14ac:dyDescent="0.25">
      <c r="B1462" s="252">
        <f t="shared" si="191"/>
        <v>56</v>
      </c>
      <c r="C1462" s="161" t="s">
        <v>2703</v>
      </c>
      <c r="D1462" s="262" t="s">
        <v>141</v>
      </c>
      <c r="E1462" s="188" t="s">
        <v>7</v>
      </c>
      <c r="F1462" s="188">
        <v>253.86</v>
      </c>
      <c r="G1462" s="154">
        <f t="shared" ref="G1462:G1465" si="192">ROUND(F1462*0.2,2)</f>
        <v>50.77</v>
      </c>
      <c r="H1462" s="53">
        <f t="shared" ref="H1462:H1465" si="193">F1462+G1462</f>
        <v>304.63</v>
      </c>
      <c r="I1462" s="51"/>
      <c r="J1462"/>
      <c r="K1462"/>
      <c r="L1462"/>
      <c r="M1462"/>
    </row>
    <row r="1463" spans="2:13" x14ac:dyDescent="0.25">
      <c r="B1463" s="252">
        <f t="shared" si="191"/>
        <v>57</v>
      </c>
      <c r="C1463" s="161" t="s">
        <v>2708</v>
      </c>
      <c r="D1463" s="262" t="s">
        <v>2707</v>
      </c>
      <c r="E1463" s="188" t="s">
        <v>7</v>
      </c>
      <c r="F1463" s="188">
        <v>565.52</v>
      </c>
      <c r="G1463" s="154">
        <f t="shared" si="192"/>
        <v>113.1</v>
      </c>
      <c r="H1463" s="53">
        <f t="shared" si="193"/>
        <v>678.62</v>
      </c>
      <c r="I1463" s="51"/>
      <c r="J1463"/>
      <c r="K1463"/>
      <c r="L1463"/>
      <c r="M1463"/>
    </row>
    <row r="1464" spans="2:13" x14ac:dyDescent="0.25">
      <c r="B1464" s="252">
        <f t="shared" si="191"/>
        <v>58</v>
      </c>
      <c r="C1464" s="161" t="s">
        <v>2709</v>
      </c>
      <c r="D1464" s="262" t="s">
        <v>2707</v>
      </c>
      <c r="E1464" s="188" t="s">
        <v>7</v>
      </c>
      <c r="F1464" s="188">
        <v>565.85</v>
      </c>
      <c r="G1464" s="154">
        <f t="shared" si="192"/>
        <v>113.17</v>
      </c>
      <c r="H1464" s="53">
        <f t="shared" si="193"/>
        <v>679.02</v>
      </c>
      <c r="I1464" s="51"/>
      <c r="J1464"/>
      <c r="K1464"/>
      <c r="L1464"/>
      <c r="M1464"/>
    </row>
    <row r="1465" spans="2:13" x14ac:dyDescent="0.25">
      <c r="B1465" s="252">
        <f t="shared" si="191"/>
        <v>59</v>
      </c>
      <c r="C1465" s="171" t="s">
        <v>2710</v>
      </c>
      <c r="D1465" s="129" t="s">
        <v>2707</v>
      </c>
      <c r="E1465" s="132" t="s">
        <v>7</v>
      </c>
      <c r="F1465" s="132">
        <v>565.79</v>
      </c>
      <c r="G1465" s="154">
        <f t="shared" si="192"/>
        <v>113.16</v>
      </c>
      <c r="H1465" s="25">
        <f t="shared" si="193"/>
        <v>678.94999999999993</v>
      </c>
      <c r="I1465" s="51"/>
      <c r="J1465"/>
      <c r="K1465"/>
      <c r="L1465"/>
      <c r="M1465"/>
    </row>
    <row r="1466" spans="2:13" ht="16.5" thickBot="1" x14ac:dyDescent="0.3">
      <c r="B1466" s="252">
        <f t="shared" si="191"/>
        <v>60</v>
      </c>
      <c r="C1466" s="334" t="s">
        <v>3010</v>
      </c>
      <c r="D1466" s="150" t="s">
        <v>124</v>
      </c>
      <c r="E1466" s="335" t="s">
        <v>7</v>
      </c>
      <c r="F1466" s="265">
        <v>110.2</v>
      </c>
      <c r="G1466" s="130">
        <f t="shared" ref="G1466" si="194">ROUND(F1466*0.2,2)</f>
        <v>22.04</v>
      </c>
      <c r="H1466" s="336">
        <f t="shared" ref="H1466" si="195">F1466+G1466</f>
        <v>132.24</v>
      </c>
      <c r="I1466" s="51"/>
      <c r="J1466"/>
      <c r="K1466"/>
      <c r="L1466"/>
      <c r="M1466"/>
    </row>
    <row r="1467" spans="2:13" ht="16.5" thickBot="1" x14ac:dyDescent="0.3">
      <c r="B1467" s="456" t="s">
        <v>385</v>
      </c>
      <c r="C1467" s="457"/>
      <c r="D1467" s="457"/>
      <c r="E1467" s="457"/>
      <c r="F1467" s="457"/>
      <c r="G1467" s="457"/>
      <c r="H1467" s="458"/>
      <c r="I1467" s="51"/>
      <c r="J1467"/>
      <c r="K1467"/>
      <c r="L1467"/>
      <c r="M1467"/>
    </row>
    <row r="1468" spans="2:13" ht="31.5" x14ac:dyDescent="0.25">
      <c r="B1468" s="266">
        <f>1</f>
        <v>1</v>
      </c>
      <c r="C1468" s="267" t="s">
        <v>386</v>
      </c>
      <c r="D1468" s="268" t="s">
        <v>122</v>
      </c>
      <c r="E1468" s="269" t="s">
        <v>7</v>
      </c>
      <c r="F1468" s="210">
        <v>374.35</v>
      </c>
      <c r="G1468" s="210">
        <f t="shared" si="189"/>
        <v>74.87</v>
      </c>
      <c r="H1468" s="26">
        <f t="shared" ref="H1468:H1477" si="196">F1468+G1468</f>
        <v>449.22</v>
      </c>
      <c r="I1468" s="51"/>
      <c r="J1468"/>
      <c r="K1468"/>
      <c r="L1468"/>
      <c r="M1468"/>
    </row>
    <row r="1469" spans="2:13" ht="31.5" x14ac:dyDescent="0.25">
      <c r="B1469" s="254">
        <f>1+B1468</f>
        <v>2</v>
      </c>
      <c r="C1469" s="159" t="s">
        <v>387</v>
      </c>
      <c r="D1469" s="18" t="s">
        <v>359</v>
      </c>
      <c r="E1469" s="202" t="s">
        <v>7</v>
      </c>
      <c r="F1469" s="153">
        <v>436.91</v>
      </c>
      <c r="G1469" s="19">
        <f t="shared" si="189"/>
        <v>87.38</v>
      </c>
      <c r="H1469" s="25">
        <f t="shared" si="196"/>
        <v>524.29</v>
      </c>
      <c r="I1469" s="51"/>
      <c r="J1469"/>
      <c r="K1469"/>
      <c r="L1469"/>
      <c r="M1469"/>
    </row>
    <row r="1470" spans="2:13" ht="31.5" x14ac:dyDescent="0.25">
      <c r="B1470" s="254">
        <f t="shared" ref="B1470:B1477" si="197">1+B1469</f>
        <v>3</v>
      </c>
      <c r="C1470" s="159" t="s">
        <v>388</v>
      </c>
      <c r="D1470" s="18" t="s">
        <v>367</v>
      </c>
      <c r="E1470" s="202" t="s">
        <v>7</v>
      </c>
      <c r="F1470" s="153">
        <v>1076.51</v>
      </c>
      <c r="G1470" s="19">
        <f t="shared" si="189"/>
        <v>215.3</v>
      </c>
      <c r="H1470" s="25">
        <f t="shared" si="196"/>
        <v>1291.81</v>
      </c>
      <c r="I1470" s="51"/>
      <c r="J1470"/>
      <c r="K1470"/>
      <c r="L1470"/>
      <c r="M1470"/>
    </row>
    <row r="1471" spans="2:13" ht="31.5" x14ac:dyDescent="0.25">
      <c r="B1471" s="254">
        <f t="shared" si="197"/>
        <v>4</v>
      </c>
      <c r="C1471" s="159" t="s">
        <v>389</v>
      </c>
      <c r="D1471" s="18" t="s">
        <v>137</v>
      </c>
      <c r="E1471" s="202" t="s">
        <v>7</v>
      </c>
      <c r="F1471" s="153">
        <v>276.16000000000003</v>
      </c>
      <c r="G1471" s="19">
        <f t="shared" si="189"/>
        <v>55.23</v>
      </c>
      <c r="H1471" s="25">
        <f t="shared" si="196"/>
        <v>331.39000000000004</v>
      </c>
      <c r="I1471" s="51"/>
      <c r="J1471"/>
      <c r="K1471"/>
      <c r="L1471"/>
      <c r="M1471"/>
    </row>
    <row r="1472" spans="2:13" ht="63" x14ac:dyDescent="0.25">
      <c r="B1472" s="254">
        <f t="shared" si="197"/>
        <v>5</v>
      </c>
      <c r="C1472" s="171" t="s">
        <v>2953</v>
      </c>
      <c r="D1472" s="18" t="s">
        <v>122</v>
      </c>
      <c r="E1472" s="202" t="s">
        <v>7</v>
      </c>
      <c r="F1472" s="153">
        <v>734.79</v>
      </c>
      <c r="G1472" s="19">
        <f t="shared" si="189"/>
        <v>146.96</v>
      </c>
      <c r="H1472" s="25">
        <f t="shared" si="196"/>
        <v>881.75</v>
      </c>
      <c r="I1472" s="51"/>
      <c r="J1472"/>
      <c r="K1472"/>
      <c r="L1472"/>
      <c r="M1472"/>
    </row>
    <row r="1473" spans="2:13" ht="31.5" x14ac:dyDescent="0.25">
      <c r="B1473" s="254">
        <f t="shared" si="197"/>
        <v>6</v>
      </c>
      <c r="C1473" s="171" t="s">
        <v>2954</v>
      </c>
      <c r="D1473" s="18" t="s">
        <v>312</v>
      </c>
      <c r="E1473" s="202" t="s">
        <v>7</v>
      </c>
      <c r="F1473" s="153">
        <v>309.64</v>
      </c>
      <c r="G1473" s="19">
        <f t="shared" ref="G1473:G1477" si="198">ROUND(F1473*0.2,2)</f>
        <v>61.93</v>
      </c>
      <c r="H1473" s="25">
        <f t="shared" si="196"/>
        <v>371.57</v>
      </c>
      <c r="I1473" s="51"/>
      <c r="J1473"/>
      <c r="K1473"/>
      <c r="L1473"/>
      <c r="M1473"/>
    </row>
    <row r="1474" spans="2:13" ht="31.5" x14ac:dyDescent="0.25">
      <c r="B1474" s="254">
        <f t="shared" si="197"/>
        <v>7</v>
      </c>
      <c r="C1474" s="171" t="s">
        <v>391</v>
      </c>
      <c r="D1474" s="18" t="s">
        <v>367</v>
      </c>
      <c r="E1474" s="202" t="s">
        <v>7</v>
      </c>
      <c r="F1474" s="153">
        <v>332.62</v>
      </c>
      <c r="G1474" s="19">
        <f t="shared" si="198"/>
        <v>66.52</v>
      </c>
      <c r="H1474" s="25">
        <f t="shared" si="196"/>
        <v>399.14</v>
      </c>
      <c r="I1474" s="51"/>
      <c r="J1474"/>
      <c r="K1474"/>
      <c r="L1474"/>
      <c r="M1474"/>
    </row>
    <row r="1475" spans="2:13" s="51" customFormat="1" ht="31.5" x14ac:dyDescent="0.25">
      <c r="B1475" s="254">
        <f t="shared" si="197"/>
        <v>8</v>
      </c>
      <c r="C1475" s="171" t="s">
        <v>2955</v>
      </c>
      <c r="D1475" s="129" t="s">
        <v>359</v>
      </c>
      <c r="E1475" s="188" t="s">
        <v>7</v>
      </c>
      <c r="F1475" s="154">
        <v>373.81</v>
      </c>
      <c r="G1475" s="130">
        <f t="shared" si="198"/>
        <v>74.760000000000005</v>
      </c>
      <c r="H1475" s="25">
        <f t="shared" si="196"/>
        <v>448.57</v>
      </c>
    </row>
    <row r="1476" spans="2:13" s="51" customFormat="1" ht="31.5" x14ac:dyDescent="0.25">
      <c r="B1476" s="254">
        <f t="shared" si="197"/>
        <v>9</v>
      </c>
      <c r="C1476" s="171" t="s">
        <v>2956</v>
      </c>
      <c r="D1476" s="129" t="s">
        <v>142</v>
      </c>
      <c r="E1476" s="188" t="s">
        <v>7</v>
      </c>
      <c r="F1476" s="154">
        <v>344.73</v>
      </c>
      <c r="G1476" s="130">
        <f t="shared" si="198"/>
        <v>68.95</v>
      </c>
      <c r="H1476" s="25">
        <f t="shared" si="196"/>
        <v>413.68</v>
      </c>
    </row>
    <row r="1477" spans="2:13" s="51" customFormat="1" ht="32.25" thickBot="1" x14ac:dyDescent="0.3">
      <c r="B1477" s="254">
        <f t="shared" si="197"/>
        <v>10</v>
      </c>
      <c r="C1477" s="171" t="s">
        <v>392</v>
      </c>
      <c r="D1477" s="129" t="s">
        <v>138</v>
      </c>
      <c r="E1477" s="188" t="s">
        <v>7</v>
      </c>
      <c r="F1477" s="154">
        <v>340.55</v>
      </c>
      <c r="G1477" s="130">
        <f t="shared" si="198"/>
        <v>68.11</v>
      </c>
      <c r="H1477" s="25">
        <f t="shared" si="196"/>
        <v>408.66</v>
      </c>
    </row>
    <row r="1478" spans="2:13" ht="16.5" thickBot="1" x14ac:dyDescent="0.3">
      <c r="B1478" s="493" t="s">
        <v>393</v>
      </c>
      <c r="C1478" s="494"/>
      <c r="D1478" s="494"/>
      <c r="E1478" s="494"/>
      <c r="F1478" s="494"/>
      <c r="G1478" s="494"/>
      <c r="H1478" s="495"/>
      <c r="I1478" s="51"/>
      <c r="J1478"/>
      <c r="K1478"/>
      <c r="L1478"/>
      <c r="M1478"/>
    </row>
    <row r="1479" spans="2:13" ht="31.5" x14ac:dyDescent="0.25">
      <c r="B1479" s="252">
        <v>1</v>
      </c>
      <c r="C1479" s="171" t="s">
        <v>394</v>
      </c>
      <c r="D1479" s="129"/>
      <c r="E1479" s="245" t="s">
        <v>7</v>
      </c>
      <c r="F1479" s="151">
        <v>115.15</v>
      </c>
      <c r="G1479" s="19">
        <f t="shared" ref="G1479:G1515" si="199">ROUND(F1479*0.2,2)</f>
        <v>23.03</v>
      </c>
      <c r="H1479" s="25">
        <f t="shared" ref="H1479:H1515" si="200">F1479+G1479</f>
        <v>138.18</v>
      </c>
      <c r="I1479" s="51"/>
      <c r="J1479"/>
      <c r="K1479"/>
      <c r="L1479"/>
      <c r="M1479"/>
    </row>
    <row r="1480" spans="2:13" ht="31.5" x14ac:dyDescent="0.25">
      <c r="B1480" s="252">
        <f>1+B1479</f>
        <v>2</v>
      </c>
      <c r="C1480" s="171" t="s">
        <v>395</v>
      </c>
      <c r="D1480" s="129" t="s">
        <v>139</v>
      </c>
      <c r="E1480" s="202" t="s">
        <v>7</v>
      </c>
      <c r="F1480" s="152">
        <v>698.35</v>
      </c>
      <c r="G1480" s="19">
        <f t="shared" si="199"/>
        <v>139.66999999999999</v>
      </c>
      <c r="H1480" s="25">
        <f t="shared" si="200"/>
        <v>838.02</v>
      </c>
      <c r="I1480" s="51"/>
      <c r="J1480"/>
      <c r="K1480"/>
      <c r="L1480"/>
      <c r="M1480"/>
    </row>
    <row r="1481" spans="2:13" ht="31.5" x14ac:dyDescent="0.25">
      <c r="B1481" s="252">
        <f t="shared" ref="B1481:B1519" si="201">1+B1480</f>
        <v>3</v>
      </c>
      <c r="C1481" s="171" t="s">
        <v>396</v>
      </c>
      <c r="D1481" s="129" t="s">
        <v>359</v>
      </c>
      <c r="E1481" s="202" t="s">
        <v>7</v>
      </c>
      <c r="F1481" s="152">
        <v>536.88</v>
      </c>
      <c r="G1481" s="19">
        <f t="shared" si="199"/>
        <v>107.38</v>
      </c>
      <c r="H1481" s="25">
        <f t="shared" si="200"/>
        <v>644.26</v>
      </c>
      <c r="I1481" s="51"/>
      <c r="J1481"/>
      <c r="K1481"/>
      <c r="L1481"/>
      <c r="M1481"/>
    </row>
    <row r="1482" spans="2:13" ht="31.5" x14ac:dyDescent="0.25">
      <c r="B1482" s="252">
        <f t="shared" si="201"/>
        <v>4</v>
      </c>
      <c r="C1482" s="171" t="s">
        <v>397</v>
      </c>
      <c r="D1482" s="129" t="s">
        <v>138</v>
      </c>
      <c r="E1482" s="202" t="s">
        <v>7</v>
      </c>
      <c r="F1482" s="152">
        <v>223.18</v>
      </c>
      <c r="G1482" s="19">
        <f t="shared" si="199"/>
        <v>44.64</v>
      </c>
      <c r="H1482" s="25">
        <f t="shared" si="200"/>
        <v>267.82</v>
      </c>
      <c r="I1482" s="51"/>
      <c r="J1482"/>
      <c r="K1482"/>
      <c r="L1482"/>
      <c r="M1482"/>
    </row>
    <row r="1483" spans="2:13" ht="31.5" x14ac:dyDescent="0.25">
      <c r="B1483" s="252">
        <f t="shared" si="201"/>
        <v>5</v>
      </c>
      <c r="C1483" s="171" t="s">
        <v>398</v>
      </c>
      <c r="D1483" s="129" t="s">
        <v>122</v>
      </c>
      <c r="E1483" s="202" t="s">
        <v>7</v>
      </c>
      <c r="F1483" s="152">
        <v>736.32</v>
      </c>
      <c r="G1483" s="19">
        <f t="shared" si="199"/>
        <v>147.26</v>
      </c>
      <c r="H1483" s="25">
        <f t="shared" si="200"/>
        <v>883.58</v>
      </c>
      <c r="I1483" s="51"/>
      <c r="J1483"/>
      <c r="K1483"/>
      <c r="L1483"/>
      <c r="M1483"/>
    </row>
    <row r="1484" spans="2:13" ht="31.5" x14ac:dyDescent="0.25">
      <c r="B1484" s="252">
        <f t="shared" si="201"/>
        <v>6</v>
      </c>
      <c r="C1484" s="171" t="s">
        <v>399</v>
      </c>
      <c r="D1484" s="129" t="s">
        <v>361</v>
      </c>
      <c r="E1484" s="202" t="s">
        <v>7</v>
      </c>
      <c r="F1484" s="152">
        <v>441.49</v>
      </c>
      <c r="G1484" s="19">
        <f t="shared" si="199"/>
        <v>88.3</v>
      </c>
      <c r="H1484" s="25">
        <f t="shared" si="200"/>
        <v>529.79</v>
      </c>
      <c r="I1484" s="51"/>
      <c r="J1484"/>
      <c r="K1484"/>
      <c r="L1484"/>
      <c r="M1484"/>
    </row>
    <row r="1485" spans="2:13" x14ac:dyDescent="0.25">
      <c r="B1485" s="252">
        <f t="shared" si="201"/>
        <v>7</v>
      </c>
      <c r="C1485" s="171" t="s">
        <v>2957</v>
      </c>
      <c r="D1485" s="129" t="s">
        <v>372</v>
      </c>
      <c r="E1485" s="202" t="s">
        <v>7</v>
      </c>
      <c r="F1485" s="152">
        <v>464.04</v>
      </c>
      <c r="G1485" s="19">
        <f t="shared" si="199"/>
        <v>92.81</v>
      </c>
      <c r="H1485" s="25">
        <f t="shared" si="200"/>
        <v>556.85</v>
      </c>
      <c r="I1485" s="51"/>
      <c r="J1485"/>
      <c r="K1485"/>
      <c r="L1485"/>
      <c r="M1485"/>
    </row>
    <row r="1486" spans="2:13" x14ac:dyDescent="0.25">
      <c r="B1486" s="252">
        <f t="shared" si="201"/>
        <v>8</v>
      </c>
      <c r="C1486" s="171" t="s">
        <v>463</v>
      </c>
      <c r="D1486" s="129" t="s">
        <v>312</v>
      </c>
      <c r="E1486" s="202" t="s">
        <v>7</v>
      </c>
      <c r="F1486" s="152">
        <v>500.42</v>
      </c>
      <c r="G1486" s="19">
        <f t="shared" si="199"/>
        <v>100.08</v>
      </c>
      <c r="H1486" s="25">
        <f t="shared" si="200"/>
        <v>600.5</v>
      </c>
      <c r="I1486" s="51"/>
      <c r="J1486"/>
      <c r="K1486"/>
      <c r="L1486"/>
      <c r="M1486"/>
    </row>
    <row r="1487" spans="2:13" x14ac:dyDescent="0.25">
      <c r="B1487" s="252">
        <f t="shared" si="201"/>
        <v>9</v>
      </c>
      <c r="C1487" s="171" t="s">
        <v>400</v>
      </c>
      <c r="D1487" s="129" t="s">
        <v>367</v>
      </c>
      <c r="E1487" s="202" t="s">
        <v>7</v>
      </c>
      <c r="F1487" s="162">
        <v>765.06</v>
      </c>
      <c r="G1487" s="19">
        <f t="shared" si="199"/>
        <v>153.01</v>
      </c>
      <c r="H1487" s="25">
        <f t="shared" si="200"/>
        <v>918.06999999999994</v>
      </c>
      <c r="I1487" s="51"/>
      <c r="J1487"/>
      <c r="K1487"/>
      <c r="L1487"/>
      <c r="M1487"/>
    </row>
    <row r="1488" spans="2:13" x14ac:dyDescent="0.25">
      <c r="B1488" s="252">
        <f t="shared" si="201"/>
        <v>10</v>
      </c>
      <c r="C1488" s="171" t="s">
        <v>401</v>
      </c>
      <c r="D1488" s="129" t="s">
        <v>367</v>
      </c>
      <c r="E1488" s="202" t="s">
        <v>7</v>
      </c>
      <c r="F1488" s="152">
        <v>304.45</v>
      </c>
      <c r="G1488" s="19">
        <f t="shared" si="199"/>
        <v>60.89</v>
      </c>
      <c r="H1488" s="25">
        <f t="shared" si="200"/>
        <v>365.34</v>
      </c>
      <c r="I1488" s="51"/>
      <c r="J1488"/>
      <c r="K1488"/>
      <c r="L1488"/>
      <c r="M1488"/>
    </row>
    <row r="1489" spans="2:13" x14ac:dyDescent="0.25">
      <c r="B1489" s="252">
        <f t="shared" si="201"/>
        <v>11</v>
      </c>
      <c r="C1489" s="171" t="s">
        <v>402</v>
      </c>
      <c r="D1489" s="129" t="s">
        <v>367</v>
      </c>
      <c r="E1489" s="202" t="s">
        <v>7</v>
      </c>
      <c r="F1489" s="152">
        <v>304.45</v>
      </c>
      <c r="G1489" s="19">
        <f t="shared" si="199"/>
        <v>60.89</v>
      </c>
      <c r="H1489" s="25">
        <f t="shared" si="200"/>
        <v>365.34</v>
      </c>
      <c r="I1489" s="51"/>
      <c r="J1489"/>
      <c r="K1489"/>
      <c r="L1489"/>
      <c r="M1489"/>
    </row>
    <row r="1490" spans="2:13" x14ac:dyDescent="0.25">
      <c r="B1490" s="252">
        <f t="shared" si="201"/>
        <v>12</v>
      </c>
      <c r="C1490" s="171" t="s">
        <v>403</v>
      </c>
      <c r="D1490" s="129" t="s">
        <v>792</v>
      </c>
      <c r="E1490" s="202" t="s">
        <v>7</v>
      </c>
      <c r="F1490" s="152">
        <v>274.95999999999998</v>
      </c>
      <c r="G1490" s="19">
        <f t="shared" si="199"/>
        <v>54.99</v>
      </c>
      <c r="H1490" s="25">
        <f t="shared" si="200"/>
        <v>329.95</v>
      </c>
      <c r="I1490" s="51"/>
      <c r="J1490"/>
      <c r="K1490"/>
      <c r="L1490"/>
      <c r="M1490"/>
    </row>
    <row r="1491" spans="2:13" x14ac:dyDescent="0.25">
      <c r="B1491" s="252">
        <f t="shared" si="201"/>
        <v>13</v>
      </c>
      <c r="C1491" s="171" t="s">
        <v>404</v>
      </c>
      <c r="D1491" s="129" t="s">
        <v>390</v>
      </c>
      <c r="E1491" s="202" t="s">
        <v>7</v>
      </c>
      <c r="F1491" s="152">
        <v>1331.48</v>
      </c>
      <c r="G1491" s="19">
        <f t="shared" si="199"/>
        <v>266.3</v>
      </c>
      <c r="H1491" s="25">
        <f t="shared" si="200"/>
        <v>1597.78</v>
      </c>
      <c r="I1491" s="51"/>
      <c r="J1491"/>
      <c r="K1491"/>
      <c r="L1491"/>
      <c r="M1491"/>
    </row>
    <row r="1492" spans="2:13" x14ac:dyDescent="0.25">
      <c r="B1492" s="252">
        <f t="shared" si="201"/>
        <v>14</v>
      </c>
      <c r="C1492" s="171" t="s">
        <v>405</v>
      </c>
      <c r="D1492" s="129" t="s">
        <v>139</v>
      </c>
      <c r="E1492" s="202" t="s">
        <v>7</v>
      </c>
      <c r="F1492" s="152">
        <v>194.22</v>
      </c>
      <c r="G1492" s="19">
        <f t="shared" si="199"/>
        <v>38.840000000000003</v>
      </c>
      <c r="H1492" s="25">
        <f t="shared" si="200"/>
        <v>233.06</v>
      </c>
      <c r="I1492" s="51"/>
      <c r="J1492"/>
      <c r="K1492"/>
      <c r="L1492"/>
      <c r="M1492"/>
    </row>
    <row r="1493" spans="2:13" x14ac:dyDescent="0.25">
      <c r="B1493" s="252">
        <f t="shared" si="201"/>
        <v>15</v>
      </c>
      <c r="C1493" s="171" t="s">
        <v>406</v>
      </c>
      <c r="D1493" s="129" t="s">
        <v>139</v>
      </c>
      <c r="E1493" s="202" t="s">
        <v>7</v>
      </c>
      <c r="F1493" s="152">
        <v>194.22</v>
      </c>
      <c r="G1493" s="19">
        <f t="shared" si="199"/>
        <v>38.840000000000003</v>
      </c>
      <c r="H1493" s="25">
        <f t="shared" si="200"/>
        <v>233.06</v>
      </c>
      <c r="I1493" s="51"/>
      <c r="J1493"/>
      <c r="K1493"/>
      <c r="L1493"/>
      <c r="M1493"/>
    </row>
    <row r="1494" spans="2:13" ht="31.5" x14ac:dyDescent="0.25">
      <c r="B1494" s="252">
        <f t="shared" si="201"/>
        <v>16</v>
      </c>
      <c r="C1494" s="171" t="s">
        <v>407</v>
      </c>
      <c r="D1494" s="129" t="s">
        <v>122</v>
      </c>
      <c r="E1494" s="202" t="s">
        <v>7</v>
      </c>
      <c r="F1494" s="152">
        <v>521.02</v>
      </c>
      <c r="G1494" s="19">
        <f t="shared" si="199"/>
        <v>104.2</v>
      </c>
      <c r="H1494" s="25">
        <f t="shared" si="200"/>
        <v>625.22</v>
      </c>
      <c r="I1494" s="51"/>
      <c r="J1494"/>
      <c r="K1494"/>
      <c r="L1494"/>
      <c r="M1494"/>
    </row>
    <row r="1495" spans="2:13" ht="31.5" x14ac:dyDescent="0.25">
      <c r="B1495" s="252">
        <f t="shared" si="201"/>
        <v>17</v>
      </c>
      <c r="C1495" s="171" t="s">
        <v>408</v>
      </c>
      <c r="D1495" s="129" t="s">
        <v>367</v>
      </c>
      <c r="E1495" s="202" t="s">
        <v>7</v>
      </c>
      <c r="F1495" s="162">
        <v>692.79</v>
      </c>
      <c r="G1495" s="19">
        <f t="shared" si="199"/>
        <v>138.56</v>
      </c>
      <c r="H1495" s="25">
        <f t="shared" si="200"/>
        <v>831.34999999999991</v>
      </c>
      <c r="I1495" s="51"/>
      <c r="J1495"/>
      <c r="K1495"/>
      <c r="L1495"/>
      <c r="M1495"/>
    </row>
    <row r="1496" spans="2:13" ht="31.5" x14ac:dyDescent="0.25">
      <c r="B1496" s="252">
        <f t="shared" si="201"/>
        <v>18</v>
      </c>
      <c r="C1496" s="171" t="s">
        <v>409</v>
      </c>
      <c r="D1496" s="129" t="s">
        <v>359</v>
      </c>
      <c r="E1496" s="202" t="s">
        <v>7</v>
      </c>
      <c r="F1496" s="180">
        <v>402.19</v>
      </c>
      <c r="G1496" s="19">
        <f t="shared" si="199"/>
        <v>80.44</v>
      </c>
      <c r="H1496" s="25">
        <f t="shared" si="200"/>
        <v>482.63</v>
      </c>
      <c r="I1496" s="51"/>
      <c r="J1496"/>
      <c r="K1496"/>
      <c r="L1496"/>
      <c r="M1496"/>
    </row>
    <row r="1497" spans="2:13" x14ac:dyDescent="0.25">
      <c r="B1497" s="252">
        <f t="shared" si="201"/>
        <v>19</v>
      </c>
      <c r="C1497" s="171" t="s">
        <v>410</v>
      </c>
      <c r="D1497" s="129" t="s">
        <v>139</v>
      </c>
      <c r="E1497" s="202" t="s">
        <v>7</v>
      </c>
      <c r="F1497" s="152">
        <v>502.78</v>
      </c>
      <c r="G1497" s="19">
        <f t="shared" si="199"/>
        <v>100.56</v>
      </c>
      <c r="H1497" s="25">
        <f t="shared" si="200"/>
        <v>603.33999999999992</v>
      </c>
      <c r="I1497" s="51"/>
      <c r="J1497"/>
      <c r="K1497"/>
      <c r="L1497"/>
      <c r="M1497"/>
    </row>
    <row r="1498" spans="2:13" x14ac:dyDescent="0.25">
      <c r="B1498" s="252">
        <f t="shared" si="201"/>
        <v>20</v>
      </c>
      <c r="C1498" s="171" t="s">
        <v>411</v>
      </c>
      <c r="D1498" s="129" t="s">
        <v>122</v>
      </c>
      <c r="E1498" s="202" t="s">
        <v>7</v>
      </c>
      <c r="F1498" s="152">
        <v>333.04</v>
      </c>
      <c r="G1498" s="19">
        <f t="shared" si="199"/>
        <v>66.61</v>
      </c>
      <c r="H1498" s="25">
        <f t="shared" si="200"/>
        <v>399.65000000000003</v>
      </c>
      <c r="I1498" s="51"/>
      <c r="J1498"/>
      <c r="K1498"/>
      <c r="L1498"/>
      <c r="M1498"/>
    </row>
    <row r="1499" spans="2:13" x14ac:dyDescent="0.25">
      <c r="B1499" s="252">
        <f t="shared" si="201"/>
        <v>21</v>
      </c>
      <c r="C1499" s="171" t="s">
        <v>412</v>
      </c>
      <c r="D1499" s="129" t="s">
        <v>130</v>
      </c>
      <c r="E1499" s="202" t="s">
        <v>7</v>
      </c>
      <c r="F1499" s="152">
        <v>395.57</v>
      </c>
      <c r="G1499" s="19">
        <f t="shared" si="199"/>
        <v>79.11</v>
      </c>
      <c r="H1499" s="25">
        <f t="shared" si="200"/>
        <v>474.68</v>
      </c>
      <c r="I1499" s="51"/>
      <c r="J1499"/>
      <c r="K1499"/>
      <c r="L1499"/>
      <c r="M1499"/>
    </row>
    <row r="1500" spans="2:13" ht="31.5" x14ac:dyDescent="0.25">
      <c r="B1500" s="252">
        <f t="shared" si="201"/>
        <v>22</v>
      </c>
      <c r="C1500" s="171" t="s">
        <v>413</v>
      </c>
      <c r="D1500" s="129" t="s">
        <v>361</v>
      </c>
      <c r="E1500" s="202" t="s">
        <v>7</v>
      </c>
      <c r="F1500" s="152">
        <v>366.93</v>
      </c>
      <c r="G1500" s="19">
        <f t="shared" si="199"/>
        <v>73.39</v>
      </c>
      <c r="H1500" s="25">
        <f t="shared" si="200"/>
        <v>440.32</v>
      </c>
      <c r="I1500" s="51"/>
      <c r="J1500"/>
      <c r="K1500"/>
      <c r="L1500"/>
      <c r="M1500"/>
    </row>
    <row r="1501" spans="2:13" ht="31.5" x14ac:dyDescent="0.25">
      <c r="B1501" s="252">
        <f t="shared" si="201"/>
        <v>23</v>
      </c>
      <c r="C1501" s="171" t="s">
        <v>414</v>
      </c>
      <c r="D1501" s="129" t="s">
        <v>361</v>
      </c>
      <c r="E1501" s="202" t="s">
        <v>7</v>
      </c>
      <c r="F1501" s="152">
        <v>363.11</v>
      </c>
      <c r="G1501" s="19">
        <f t="shared" si="199"/>
        <v>72.62</v>
      </c>
      <c r="H1501" s="25">
        <f t="shared" si="200"/>
        <v>435.73</v>
      </c>
      <c r="I1501" s="51"/>
      <c r="J1501"/>
      <c r="K1501"/>
      <c r="L1501"/>
      <c r="M1501"/>
    </row>
    <row r="1502" spans="2:13" ht="31.5" x14ac:dyDescent="0.25">
      <c r="B1502" s="252">
        <f t="shared" si="201"/>
        <v>24</v>
      </c>
      <c r="C1502" s="171" t="s">
        <v>415</v>
      </c>
      <c r="D1502" s="129" t="s">
        <v>361</v>
      </c>
      <c r="E1502" s="202" t="s">
        <v>7</v>
      </c>
      <c r="F1502" s="152">
        <v>363.1</v>
      </c>
      <c r="G1502" s="19">
        <f t="shared" si="199"/>
        <v>72.62</v>
      </c>
      <c r="H1502" s="25">
        <f t="shared" si="200"/>
        <v>435.72</v>
      </c>
      <c r="I1502" s="51"/>
      <c r="J1502"/>
      <c r="K1502"/>
      <c r="L1502"/>
      <c r="M1502"/>
    </row>
    <row r="1503" spans="2:13" x14ac:dyDescent="0.25">
      <c r="B1503" s="252">
        <f t="shared" si="201"/>
        <v>25</v>
      </c>
      <c r="C1503" s="171" t="s">
        <v>416</v>
      </c>
      <c r="D1503" s="129" t="s">
        <v>372</v>
      </c>
      <c r="E1503" s="202" t="s">
        <v>7</v>
      </c>
      <c r="F1503" s="152">
        <v>363.19</v>
      </c>
      <c r="G1503" s="19">
        <f t="shared" si="199"/>
        <v>72.64</v>
      </c>
      <c r="H1503" s="25">
        <f t="shared" si="200"/>
        <v>435.83</v>
      </c>
      <c r="I1503" s="51"/>
      <c r="J1503"/>
      <c r="K1503"/>
      <c r="L1503"/>
      <c r="M1503"/>
    </row>
    <row r="1504" spans="2:13" x14ac:dyDescent="0.25">
      <c r="B1504" s="252">
        <f t="shared" si="201"/>
        <v>26</v>
      </c>
      <c r="C1504" s="171" t="s">
        <v>417</v>
      </c>
      <c r="D1504" s="129" t="s">
        <v>372</v>
      </c>
      <c r="E1504" s="202" t="s">
        <v>7</v>
      </c>
      <c r="F1504" s="152">
        <v>449.76</v>
      </c>
      <c r="G1504" s="19">
        <f t="shared" si="199"/>
        <v>89.95</v>
      </c>
      <c r="H1504" s="25">
        <f t="shared" si="200"/>
        <v>539.71</v>
      </c>
      <c r="I1504" s="51"/>
      <c r="J1504"/>
      <c r="K1504"/>
      <c r="L1504"/>
      <c r="M1504"/>
    </row>
    <row r="1505" spans="2:13" ht="31.5" x14ac:dyDescent="0.25">
      <c r="B1505" s="252">
        <f t="shared" si="201"/>
        <v>27</v>
      </c>
      <c r="C1505" s="171" t="s">
        <v>418</v>
      </c>
      <c r="D1505" s="129" t="s">
        <v>361</v>
      </c>
      <c r="E1505" s="202" t="s">
        <v>7</v>
      </c>
      <c r="F1505" s="152">
        <v>363.02</v>
      </c>
      <c r="G1505" s="19">
        <f t="shared" si="199"/>
        <v>72.599999999999994</v>
      </c>
      <c r="H1505" s="25">
        <f t="shared" si="200"/>
        <v>435.62</v>
      </c>
      <c r="I1505" s="51"/>
      <c r="J1505"/>
      <c r="K1505"/>
      <c r="L1505"/>
      <c r="M1505"/>
    </row>
    <row r="1506" spans="2:13" ht="31.5" x14ac:dyDescent="0.25">
      <c r="B1506" s="252">
        <f t="shared" si="201"/>
        <v>28</v>
      </c>
      <c r="C1506" s="171" t="s">
        <v>419</v>
      </c>
      <c r="D1506" s="129" t="s">
        <v>361</v>
      </c>
      <c r="E1506" s="202" t="s">
        <v>7</v>
      </c>
      <c r="F1506" s="152">
        <v>450.26</v>
      </c>
      <c r="G1506" s="19">
        <f t="shared" si="199"/>
        <v>90.05</v>
      </c>
      <c r="H1506" s="25">
        <f t="shared" si="200"/>
        <v>540.30999999999995</v>
      </c>
      <c r="I1506" s="51"/>
      <c r="J1506"/>
      <c r="K1506"/>
      <c r="L1506"/>
      <c r="M1506"/>
    </row>
    <row r="1507" spans="2:13" x14ac:dyDescent="0.25">
      <c r="B1507" s="252">
        <f t="shared" si="201"/>
        <v>29</v>
      </c>
      <c r="C1507" s="171" t="s">
        <v>420</v>
      </c>
      <c r="D1507" s="129" t="s">
        <v>137</v>
      </c>
      <c r="E1507" s="202" t="s">
        <v>7</v>
      </c>
      <c r="F1507" s="152">
        <v>219.56</v>
      </c>
      <c r="G1507" s="19">
        <f t="shared" si="199"/>
        <v>43.91</v>
      </c>
      <c r="H1507" s="25">
        <f t="shared" si="200"/>
        <v>263.47000000000003</v>
      </c>
      <c r="I1507" s="51"/>
      <c r="J1507"/>
      <c r="K1507"/>
      <c r="L1507"/>
      <c r="M1507"/>
    </row>
    <row r="1508" spans="2:13" x14ac:dyDescent="0.25">
      <c r="B1508" s="252">
        <f t="shared" si="201"/>
        <v>30</v>
      </c>
      <c r="C1508" s="171" t="s">
        <v>421</v>
      </c>
      <c r="D1508" s="129" t="s">
        <v>122</v>
      </c>
      <c r="E1508" s="202" t="s">
        <v>7</v>
      </c>
      <c r="F1508" s="152">
        <v>287.14</v>
      </c>
      <c r="G1508" s="19">
        <f t="shared" si="199"/>
        <v>57.43</v>
      </c>
      <c r="H1508" s="25">
        <f t="shared" si="200"/>
        <v>344.57</v>
      </c>
      <c r="I1508" s="51"/>
      <c r="J1508"/>
      <c r="K1508"/>
      <c r="L1508"/>
      <c r="M1508"/>
    </row>
    <row r="1509" spans="2:13" x14ac:dyDescent="0.25">
      <c r="B1509" s="252">
        <f t="shared" si="201"/>
        <v>31</v>
      </c>
      <c r="C1509" s="171" t="s">
        <v>422</v>
      </c>
      <c r="D1509" s="129" t="s">
        <v>188</v>
      </c>
      <c r="E1509" s="202" t="s">
        <v>7</v>
      </c>
      <c r="F1509" s="152">
        <v>642.88</v>
      </c>
      <c r="G1509" s="19">
        <f t="shared" si="199"/>
        <v>128.58000000000001</v>
      </c>
      <c r="H1509" s="25">
        <f t="shared" si="200"/>
        <v>771.46</v>
      </c>
      <c r="I1509" s="51"/>
      <c r="J1509"/>
      <c r="K1509"/>
      <c r="L1509"/>
      <c r="M1509"/>
    </row>
    <row r="1510" spans="2:13" x14ac:dyDescent="0.25">
      <c r="B1510" s="252">
        <f t="shared" si="201"/>
        <v>32</v>
      </c>
      <c r="C1510" s="171" t="s">
        <v>336</v>
      </c>
      <c r="D1510" s="129" t="s">
        <v>372</v>
      </c>
      <c r="E1510" s="202" t="s">
        <v>7</v>
      </c>
      <c r="F1510" s="152">
        <v>317.23</v>
      </c>
      <c r="G1510" s="19">
        <f t="shared" si="199"/>
        <v>63.45</v>
      </c>
      <c r="H1510" s="25">
        <f t="shared" si="200"/>
        <v>380.68</v>
      </c>
      <c r="I1510" s="51"/>
      <c r="J1510"/>
      <c r="K1510"/>
      <c r="L1510"/>
      <c r="M1510"/>
    </row>
    <row r="1511" spans="2:13" x14ac:dyDescent="0.25">
      <c r="B1511" s="252">
        <f t="shared" si="201"/>
        <v>33</v>
      </c>
      <c r="C1511" s="171" t="s">
        <v>2958</v>
      </c>
      <c r="D1511" s="129" t="s">
        <v>372</v>
      </c>
      <c r="E1511" s="202" t="s">
        <v>7</v>
      </c>
      <c r="F1511" s="152">
        <v>498.31</v>
      </c>
      <c r="G1511" s="19">
        <f t="shared" si="199"/>
        <v>99.66</v>
      </c>
      <c r="H1511" s="25">
        <f t="shared" si="200"/>
        <v>597.97</v>
      </c>
      <c r="I1511" s="51"/>
      <c r="J1511"/>
      <c r="K1511"/>
      <c r="L1511"/>
      <c r="M1511"/>
    </row>
    <row r="1512" spans="2:13" x14ac:dyDescent="0.25">
      <c r="B1512" s="252">
        <f t="shared" si="201"/>
        <v>34</v>
      </c>
      <c r="C1512" s="171" t="s">
        <v>2959</v>
      </c>
      <c r="D1512" s="129" t="s">
        <v>372</v>
      </c>
      <c r="E1512" s="202" t="s">
        <v>7</v>
      </c>
      <c r="F1512" s="152">
        <v>498.32</v>
      </c>
      <c r="G1512" s="19">
        <f t="shared" si="199"/>
        <v>99.66</v>
      </c>
      <c r="H1512" s="25">
        <f t="shared" si="200"/>
        <v>597.98</v>
      </c>
      <c r="I1512" s="51"/>
      <c r="J1512"/>
      <c r="K1512"/>
      <c r="L1512"/>
      <c r="M1512"/>
    </row>
    <row r="1513" spans="2:13" x14ac:dyDescent="0.25">
      <c r="B1513" s="252">
        <f t="shared" si="201"/>
        <v>35</v>
      </c>
      <c r="C1513" s="171" t="s">
        <v>2960</v>
      </c>
      <c r="D1513" s="129" t="s">
        <v>372</v>
      </c>
      <c r="E1513" s="202" t="s">
        <v>7</v>
      </c>
      <c r="F1513" s="152">
        <v>509.62</v>
      </c>
      <c r="G1513" s="19">
        <f t="shared" si="199"/>
        <v>101.92</v>
      </c>
      <c r="H1513" s="25">
        <f t="shared" si="200"/>
        <v>611.54</v>
      </c>
      <c r="I1513" s="51"/>
      <c r="J1513"/>
      <c r="K1513"/>
      <c r="L1513"/>
      <c r="M1513"/>
    </row>
    <row r="1514" spans="2:13" x14ac:dyDescent="0.25">
      <c r="B1514" s="252">
        <f t="shared" si="201"/>
        <v>36</v>
      </c>
      <c r="C1514" s="171" t="s">
        <v>423</v>
      </c>
      <c r="D1514" s="129" t="s">
        <v>359</v>
      </c>
      <c r="E1514" s="202" t="s">
        <v>7</v>
      </c>
      <c r="F1514" s="156">
        <v>354.5</v>
      </c>
      <c r="G1514" s="19">
        <f t="shared" si="199"/>
        <v>70.900000000000006</v>
      </c>
      <c r="H1514" s="25">
        <f t="shared" si="200"/>
        <v>425.4</v>
      </c>
      <c r="I1514" s="51"/>
      <c r="J1514"/>
      <c r="K1514"/>
      <c r="L1514"/>
      <c r="M1514"/>
    </row>
    <row r="1515" spans="2:13" x14ac:dyDescent="0.25">
      <c r="B1515" s="252">
        <f t="shared" si="201"/>
        <v>37</v>
      </c>
      <c r="C1515" s="171" t="s">
        <v>424</v>
      </c>
      <c r="D1515" s="129" t="s">
        <v>372</v>
      </c>
      <c r="E1515" s="202" t="s">
        <v>7</v>
      </c>
      <c r="F1515" s="152">
        <v>568.22</v>
      </c>
      <c r="G1515" s="19">
        <f t="shared" si="199"/>
        <v>113.64</v>
      </c>
      <c r="H1515" s="25">
        <f t="shared" si="200"/>
        <v>681.86</v>
      </c>
      <c r="I1515" s="51"/>
      <c r="J1515"/>
      <c r="K1515"/>
      <c r="L1515"/>
      <c r="M1515"/>
    </row>
    <row r="1516" spans="2:13" x14ac:dyDescent="0.25">
      <c r="B1516" s="252">
        <f t="shared" si="201"/>
        <v>38</v>
      </c>
      <c r="C1516" s="171" t="s">
        <v>1052</v>
      </c>
      <c r="D1516" s="129" t="s">
        <v>122</v>
      </c>
      <c r="E1516" s="202" t="s">
        <v>7</v>
      </c>
      <c r="F1516" s="152">
        <v>267.18</v>
      </c>
      <c r="G1516" s="19">
        <f t="shared" ref="G1516:G1519" si="202">ROUND(F1516*0.2,2)</f>
        <v>53.44</v>
      </c>
      <c r="H1516" s="25">
        <f t="shared" ref="H1516:H1519" si="203">F1516+G1516</f>
        <v>320.62</v>
      </c>
      <c r="I1516" s="51"/>
      <c r="J1516"/>
      <c r="K1516"/>
      <c r="L1516"/>
      <c r="M1516"/>
    </row>
    <row r="1517" spans="2:13" x14ac:dyDescent="0.25">
      <c r="B1517" s="252">
        <f t="shared" si="201"/>
        <v>39</v>
      </c>
      <c r="C1517" s="171" t="s">
        <v>1053</v>
      </c>
      <c r="D1517" s="129" t="s">
        <v>359</v>
      </c>
      <c r="E1517" s="202" t="s">
        <v>7</v>
      </c>
      <c r="F1517" s="152">
        <v>853.9</v>
      </c>
      <c r="G1517" s="19">
        <f t="shared" si="202"/>
        <v>170.78</v>
      </c>
      <c r="H1517" s="25">
        <f t="shared" si="203"/>
        <v>1024.68</v>
      </c>
      <c r="I1517" s="51"/>
      <c r="J1517"/>
      <c r="K1517"/>
      <c r="L1517"/>
      <c r="M1517"/>
    </row>
    <row r="1518" spans="2:13" x14ac:dyDescent="0.25">
      <c r="B1518" s="252">
        <f t="shared" si="201"/>
        <v>40</v>
      </c>
      <c r="C1518" s="171" t="s">
        <v>1054</v>
      </c>
      <c r="D1518" s="129" t="s">
        <v>2961</v>
      </c>
      <c r="E1518" s="202" t="s">
        <v>7</v>
      </c>
      <c r="F1518" s="152">
        <v>275.52</v>
      </c>
      <c r="G1518" s="19">
        <f t="shared" si="202"/>
        <v>55.1</v>
      </c>
      <c r="H1518" s="25">
        <f t="shared" si="203"/>
        <v>330.62</v>
      </c>
      <c r="I1518" s="51"/>
      <c r="J1518"/>
      <c r="K1518"/>
      <c r="L1518"/>
      <c r="M1518"/>
    </row>
    <row r="1519" spans="2:13" ht="16.5" thickBot="1" x14ac:dyDescent="0.3">
      <c r="B1519" s="252">
        <f t="shared" si="201"/>
        <v>41</v>
      </c>
      <c r="C1519" s="353" t="s">
        <v>1055</v>
      </c>
      <c r="D1519" s="146" t="s">
        <v>142</v>
      </c>
      <c r="E1519" s="202" t="s">
        <v>7</v>
      </c>
      <c r="F1519" s="272">
        <v>1064.9000000000001</v>
      </c>
      <c r="G1519" s="19">
        <f t="shared" si="202"/>
        <v>212.98</v>
      </c>
      <c r="H1519" s="25">
        <f t="shared" si="203"/>
        <v>1277.8800000000001</v>
      </c>
      <c r="I1519" s="51"/>
      <c r="J1519"/>
      <c r="K1519"/>
      <c r="L1519"/>
      <c r="M1519"/>
    </row>
    <row r="1520" spans="2:13" ht="29.25" customHeight="1" thickBot="1" x14ac:dyDescent="0.3">
      <c r="B1520" s="450" t="s">
        <v>957</v>
      </c>
      <c r="C1520" s="451"/>
      <c r="D1520" s="451"/>
      <c r="E1520" s="451"/>
      <c r="F1520" s="451"/>
      <c r="G1520" s="451"/>
      <c r="H1520" s="452"/>
      <c r="I1520" s="51"/>
      <c r="J1520"/>
      <c r="K1520"/>
      <c r="L1520"/>
      <c r="M1520"/>
    </row>
    <row r="1521" spans="2:13" ht="48" thickBot="1" x14ac:dyDescent="0.3">
      <c r="B1521" s="273" t="s">
        <v>0</v>
      </c>
      <c r="C1521" s="274" t="s">
        <v>1</v>
      </c>
      <c r="D1521" s="274" t="s">
        <v>32</v>
      </c>
      <c r="E1521" s="274" t="s">
        <v>2</v>
      </c>
      <c r="F1521" s="274" t="s">
        <v>3</v>
      </c>
      <c r="G1521" s="274" t="s">
        <v>4</v>
      </c>
      <c r="H1521" s="9" t="s">
        <v>5</v>
      </c>
      <c r="I1521" s="51"/>
      <c r="J1521"/>
      <c r="K1521"/>
      <c r="L1521"/>
      <c r="M1521"/>
    </row>
    <row r="1522" spans="2:13" x14ac:dyDescent="0.25">
      <c r="B1522" s="252">
        <v>1</v>
      </c>
      <c r="C1522" s="275" t="s">
        <v>958</v>
      </c>
      <c r="D1522" s="276" t="s">
        <v>141</v>
      </c>
      <c r="E1522" s="151" t="s">
        <v>7</v>
      </c>
      <c r="F1522" s="277">
        <v>1503.47</v>
      </c>
      <c r="G1522" s="19">
        <f t="shared" ref="G1522:G1547" si="204">ROUND(F1522*0.2,2)</f>
        <v>300.69</v>
      </c>
      <c r="H1522" s="278">
        <f>F1522+G1522</f>
        <v>1804.16</v>
      </c>
      <c r="I1522" s="51"/>
      <c r="J1522"/>
      <c r="K1522"/>
      <c r="L1522"/>
      <c r="M1522"/>
    </row>
    <row r="1523" spans="2:13" s="289" customFormat="1" ht="31.5" x14ac:dyDescent="0.25">
      <c r="B1523" s="297">
        <f>1+B1522</f>
        <v>2</v>
      </c>
      <c r="C1523" s="100" t="s">
        <v>2978</v>
      </c>
      <c r="D1523" s="24" t="s">
        <v>141</v>
      </c>
      <c r="E1523" s="162" t="s">
        <v>7</v>
      </c>
      <c r="F1523" s="354">
        <v>940</v>
      </c>
      <c r="G1523" s="130">
        <f t="shared" ref="G1523" si="205">ROUND(F1523*0.2,2)</f>
        <v>188</v>
      </c>
      <c r="H1523" s="355">
        <f>F1523+G1523</f>
        <v>1128</v>
      </c>
      <c r="I1523" s="356"/>
    </row>
    <row r="1524" spans="2:13" s="51" customFormat="1" x14ac:dyDescent="0.25">
      <c r="B1524" s="297">
        <f t="shared" ref="B1524:B1541" si="206">1+B1523</f>
        <v>3</v>
      </c>
      <c r="C1524" s="357" t="s">
        <v>2979</v>
      </c>
      <c r="D1524" s="24" t="s">
        <v>141</v>
      </c>
      <c r="E1524" s="162" t="s">
        <v>7</v>
      </c>
      <c r="F1524" s="354">
        <v>268.36</v>
      </c>
      <c r="G1524" s="130">
        <f t="shared" ref="G1524:G1535" si="207">ROUND(F1524*0.2,2)</f>
        <v>53.67</v>
      </c>
      <c r="H1524" s="355">
        <f t="shared" ref="H1524:H1535" si="208">F1524+G1524</f>
        <v>322.03000000000003</v>
      </c>
      <c r="I1524" s="288"/>
    </row>
    <row r="1525" spans="2:13" s="51" customFormat="1" ht="78.75" x14ac:dyDescent="0.25">
      <c r="B1525" s="297">
        <f t="shared" si="206"/>
        <v>4</v>
      </c>
      <c r="C1525" s="357" t="s">
        <v>2980</v>
      </c>
      <c r="D1525" s="24" t="s">
        <v>141</v>
      </c>
      <c r="E1525" s="162" t="s">
        <v>7</v>
      </c>
      <c r="F1525" s="354">
        <v>205.52</v>
      </c>
      <c r="G1525" s="130">
        <f t="shared" si="207"/>
        <v>41.1</v>
      </c>
      <c r="H1525" s="355">
        <f t="shared" si="208"/>
        <v>246.62</v>
      </c>
      <c r="I1525" s="288"/>
    </row>
    <row r="1526" spans="2:13" s="51" customFormat="1" ht="47.25" x14ac:dyDescent="0.25">
      <c r="B1526" s="297">
        <f t="shared" si="206"/>
        <v>5</v>
      </c>
      <c r="C1526" s="357" t="s">
        <v>2981</v>
      </c>
      <c r="D1526" s="24" t="s">
        <v>141</v>
      </c>
      <c r="E1526" s="162" t="s">
        <v>7</v>
      </c>
      <c r="F1526" s="354">
        <v>207.02</v>
      </c>
      <c r="G1526" s="130">
        <f t="shared" si="207"/>
        <v>41.4</v>
      </c>
      <c r="H1526" s="355">
        <f t="shared" si="208"/>
        <v>248.42000000000002</v>
      </c>
      <c r="I1526" s="288"/>
    </row>
    <row r="1527" spans="2:13" s="51" customFormat="1" ht="63" x14ac:dyDescent="0.25">
      <c r="B1527" s="297">
        <f t="shared" si="206"/>
        <v>6</v>
      </c>
      <c r="C1527" s="357" t="s">
        <v>2982</v>
      </c>
      <c r="D1527" s="24" t="s">
        <v>141</v>
      </c>
      <c r="E1527" s="162" t="s">
        <v>7</v>
      </c>
      <c r="F1527" s="354">
        <v>209.75</v>
      </c>
      <c r="G1527" s="130">
        <f t="shared" si="207"/>
        <v>41.95</v>
      </c>
      <c r="H1527" s="355">
        <f t="shared" si="208"/>
        <v>251.7</v>
      </c>
      <c r="I1527" s="288"/>
    </row>
    <row r="1528" spans="2:13" s="51" customFormat="1" ht="31.5" x14ac:dyDescent="0.25">
      <c r="B1528" s="297">
        <f t="shared" si="206"/>
        <v>7</v>
      </c>
      <c r="C1528" s="357" t="s">
        <v>2983</v>
      </c>
      <c r="D1528" s="24" t="s">
        <v>141</v>
      </c>
      <c r="E1528" s="162" t="s">
        <v>7</v>
      </c>
      <c r="F1528" s="354">
        <v>377.79</v>
      </c>
      <c r="G1528" s="130">
        <f t="shared" si="207"/>
        <v>75.56</v>
      </c>
      <c r="H1528" s="355">
        <f t="shared" si="208"/>
        <v>453.35</v>
      </c>
      <c r="I1528" s="288"/>
    </row>
    <row r="1529" spans="2:13" s="51" customFormat="1" x14ac:dyDescent="0.25">
      <c r="B1529" s="297">
        <f t="shared" si="206"/>
        <v>8</v>
      </c>
      <c r="C1529" s="357" t="s">
        <v>2984</v>
      </c>
      <c r="D1529" s="24" t="s">
        <v>141</v>
      </c>
      <c r="E1529" s="162" t="s">
        <v>7</v>
      </c>
      <c r="F1529" s="354">
        <v>379.29</v>
      </c>
      <c r="G1529" s="130">
        <f t="shared" si="207"/>
        <v>75.86</v>
      </c>
      <c r="H1529" s="355">
        <f t="shared" si="208"/>
        <v>455.15000000000003</v>
      </c>
      <c r="I1529" s="288"/>
    </row>
    <row r="1530" spans="2:13" s="51" customFormat="1" x14ac:dyDescent="0.25">
      <c r="B1530" s="297">
        <f t="shared" si="206"/>
        <v>9</v>
      </c>
      <c r="C1530" s="357" t="s">
        <v>2985</v>
      </c>
      <c r="D1530" s="24" t="s">
        <v>141</v>
      </c>
      <c r="E1530" s="162" t="s">
        <v>7</v>
      </c>
      <c r="F1530" s="354">
        <v>377.79</v>
      </c>
      <c r="G1530" s="130">
        <f t="shared" si="207"/>
        <v>75.56</v>
      </c>
      <c r="H1530" s="355">
        <f t="shared" si="208"/>
        <v>453.35</v>
      </c>
      <c r="I1530" s="288"/>
    </row>
    <row r="1531" spans="2:13" s="51" customFormat="1" x14ac:dyDescent="0.25">
      <c r="B1531" s="297">
        <f t="shared" si="206"/>
        <v>10</v>
      </c>
      <c r="C1531" s="357" t="s">
        <v>2986</v>
      </c>
      <c r="D1531" s="24" t="s">
        <v>141</v>
      </c>
      <c r="E1531" s="162" t="s">
        <v>7</v>
      </c>
      <c r="F1531" s="354">
        <v>307.83999999999997</v>
      </c>
      <c r="G1531" s="130">
        <f t="shared" si="207"/>
        <v>61.57</v>
      </c>
      <c r="H1531" s="355">
        <f t="shared" si="208"/>
        <v>369.40999999999997</v>
      </c>
      <c r="I1531" s="288"/>
    </row>
    <row r="1532" spans="2:13" s="51" customFormat="1" x14ac:dyDescent="0.25">
      <c r="B1532" s="297">
        <f t="shared" si="206"/>
        <v>11</v>
      </c>
      <c r="C1532" s="357" t="s">
        <v>2987</v>
      </c>
      <c r="D1532" s="24" t="s">
        <v>141</v>
      </c>
      <c r="E1532" s="162" t="s">
        <v>7</v>
      </c>
      <c r="F1532" s="354">
        <v>370.68</v>
      </c>
      <c r="G1532" s="130">
        <f t="shared" si="207"/>
        <v>74.14</v>
      </c>
      <c r="H1532" s="355">
        <f t="shared" si="208"/>
        <v>444.82</v>
      </c>
      <c r="I1532" s="288"/>
    </row>
    <row r="1533" spans="2:13" s="51" customFormat="1" x14ac:dyDescent="0.25">
      <c r="B1533" s="297">
        <f t="shared" si="206"/>
        <v>12</v>
      </c>
      <c r="C1533" s="357" t="s">
        <v>2988</v>
      </c>
      <c r="D1533" s="24" t="s">
        <v>141</v>
      </c>
      <c r="E1533" s="162" t="s">
        <v>7</v>
      </c>
      <c r="F1533" s="354">
        <v>377.79</v>
      </c>
      <c r="G1533" s="130">
        <f t="shared" si="207"/>
        <v>75.56</v>
      </c>
      <c r="H1533" s="355">
        <f t="shared" si="208"/>
        <v>453.35</v>
      </c>
      <c r="I1533" s="288"/>
    </row>
    <row r="1534" spans="2:13" s="51" customFormat="1" ht="31.5" x14ac:dyDescent="0.25">
      <c r="B1534" s="297">
        <f t="shared" si="206"/>
        <v>13</v>
      </c>
      <c r="C1534" s="357" t="s">
        <v>2989</v>
      </c>
      <c r="D1534" s="24" t="s">
        <v>141</v>
      </c>
      <c r="E1534" s="162" t="s">
        <v>7</v>
      </c>
      <c r="F1534" s="354">
        <v>245</v>
      </c>
      <c r="G1534" s="130">
        <f t="shared" si="207"/>
        <v>49</v>
      </c>
      <c r="H1534" s="355">
        <f t="shared" si="208"/>
        <v>294</v>
      </c>
      <c r="I1534" s="288"/>
    </row>
    <row r="1535" spans="2:13" s="51" customFormat="1" ht="31.5" x14ac:dyDescent="0.25">
      <c r="B1535" s="297">
        <f t="shared" si="206"/>
        <v>14</v>
      </c>
      <c r="C1535" s="357" t="s">
        <v>2990</v>
      </c>
      <c r="D1535" s="24" t="s">
        <v>141</v>
      </c>
      <c r="E1535" s="162" t="s">
        <v>7</v>
      </c>
      <c r="F1535" s="354">
        <v>379.29</v>
      </c>
      <c r="G1535" s="130">
        <f t="shared" si="207"/>
        <v>75.86</v>
      </c>
      <c r="H1535" s="355">
        <f t="shared" si="208"/>
        <v>455.15000000000003</v>
      </c>
      <c r="I1535" s="288"/>
    </row>
    <row r="1536" spans="2:13" x14ac:dyDescent="0.25">
      <c r="B1536" s="297">
        <f t="shared" si="206"/>
        <v>15</v>
      </c>
      <c r="C1536" s="270" t="s">
        <v>959</v>
      </c>
      <c r="D1536" s="24" t="s">
        <v>141</v>
      </c>
      <c r="E1536" s="152" t="s">
        <v>7</v>
      </c>
      <c r="F1536" s="28">
        <v>456.82</v>
      </c>
      <c r="G1536" s="19">
        <f t="shared" si="204"/>
        <v>91.36</v>
      </c>
      <c r="H1536" s="279">
        <f t="shared" ref="H1536:H1547" si="209">F1536+G1536</f>
        <v>548.17999999999995</v>
      </c>
      <c r="I1536" s="51"/>
      <c r="J1536"/>
      <c r="K1536"/>
      <c r="L1536"/>
      <c r="M1536"/>
    </row>
    <row r="1537" spans="2:13" x14ac:dyDescent="0.25">
      <c r="B1537" s="297">
        <f t="shared" si="206"/>
        <v>16</v>
      </c>
      <c r="C1537" s="270" t="s">
        <v>960</v>
      </c>
      <c r="D1537" s="24" t="s">
        <v>141</v>
      </c>
      <c r="E1537" s="152" t="s">
        <v>7</v>
      </c>
      <c r="F1537" s="28">
        <v>1130.6099999999999</v>
      </c>
      <c r="G1537" s="19">
        <f t="shared" si="204"/>
        <v>226.12</v>
      </c>
      <c r="H1537" s="279">
        <f t="shared" si="209"/>
        <v>1356.73</v>
      </c>
      <c r="J1537"/>
      <c r="K1537"/>
      <c r="L1537"/>
      <c r="M1537"/>
    </row>
    <row r="1538" spans="2:13" x14ac:dyDescent="0.25">
      <c r="B1538" s="297">
        <f t="shared" si="206"/>
        <v>17</v>
      </c>
      <c r="C1538" s="270" t="s">
        <v>961</v>
      </c>
      <c r="D1538" s="24" t="s">
        <v>141</v>
      </c>
      <c r="E1538" s="152" t="s">
        <v>7</v>
      </c>
      <c r="F1538" s="28">
        <v>513.63</v>
      </c>
      <c r="G1538" s="19">
        <f t="shared" si="204"/>
        <v>102.73</v>
      </c>
      <c r="H1538" s="279">
        <f t="shared" si="209"/>
        <v>616.36</v>
      </c>
      <c r="J1538"/>
      <c r="K1538"/>
      <c r="L1538"/>
      <c r="M1538"/>
    </row>
    <row r="1539" spans="2:13" x14ac:dyDescent="0.25">
      <c r="B1539" s="297">
        <f t="shared" si="206"/>
        <v>18</v>
      </c>
      <c r="C1539" s="270" t="s">
        <v>962</v>
      </c>
      <c r="D1539" s="24" t="s">
        <v>141</v>
      </c>
      <c r="E1539" s="152" t="s">
        <v>7</v>
      </c>
      <c r="F1539" s="28">
        <v>1330.8</v>
      </c>
      <c r="G1539" s="19">
        <f t="shared" si="204"/>
        <v>266.16000000000003</v>
      </c>
      <c r="H1539" s="279">
        <f t="shared" si="209"/>
        <v>1596.96</v>
      </c>
      <c r="J1539"/>
      <c r="K1539"/>
      <c r="L1539"/>
      <c r="M1539"/>
    </row>
    <row r="1540" spans="2:13" x14ac:dyDescent="0.25">
      <c r="B1540" s="297">
        <f t="shared" si="206"/>
        <v>19</v>
      </c>
      <c r="C1540" s="270" t="s">
        <v>963</v>
      </c>
      <c r="D1540" s="24" t="s">
        <v>141</v>
      </c>
      <c r="E1540" s="152" t="s">
        <v>7</v>
      </c>
      <c r="F1540" s="28">
        <v>320.97000000000003</v>
      </c>
      <c r="G1540" s="19">
        <f t="shared" si="204"/>
        <v>64.19</v>
      </c>
      <c r="H1540" s="279">
        <f t="shared" si="209"/>
        <v>385.16</v>
      </c>
      <c r="J1540"/>
      <c r="K1540"/>
      <c r="L1540"/>
      <c r="M1540"/>
    </row>
    <row r="1541" spans="2:13" x14ac:dyDescent="0.25">
      <c r="B1541" s="297">
        <f t="shared" si="206"/>
        <v>20</v>
      </c>
      <c r="C1541" s="270" t="s">
        <v>964</v>
      </c>
      <c r="D1541" s="24" t="s">
        <v>141</v>
      </c>
      <c r="E1541" s="152" t="s">
        <v>7</v>
      </c>
      <c r="F1541" s="28">
        <v>449.6</v>
      </c>
      <c r="G1541" s="19">
        <f t="shared" si="204"/>
        <v>89.92</v>
      </c>
      <c r="H1541" s="279">
        <f t="shared" si="209"/>
        <v>539.52</v>
      </c>
      <c r="J1541"/>
      <c r="K1541"/>
      <c r="L1541"/>
      <c r="M1541"/>
    </row>
    <row r="1542" spans="2:13" ht="31.5" x14ac:dyDescent="0.25">
      <c r="B1542" s="254">
        <f t="shared" ref="B1542:B1548" si="210">1+B1541</f>
        <v>21</v>
      </c>
      <c r="C1542" s="212" t="s">
        <v>737</v>
      </c>
      <c r="D1542" s="24" t="s">
        <v>141</v>
      </c>
      <c r="E1542" s="152" t="s">
        <v>7</v>
      </c>
      <c r="F1542" s="28">
        <v>333.88</v>
      </c>
      <c r="G1542" s="19">
        <f t="shared" si="204"/>
        <v>66.78</v>
      </c>
      <c r="H1542" s="279">
        <f t="shared" si="209"/>
        <v>400.65999999999997</v>
      </c>
      <c r="J1542"/>
      <c r="K1542"/>
      <c r="L1542"/>
      <c r="M1542"/>
    </row>
    <row r="1543" spans="2:13" ht="31.5" x14ac:dyDescent="0.25">
      <c r="B1543" s="254">
        <f t="shared" si="210"/>
        <v>22</v>
      </c>
      <c r="C1543" s="280" t="s">
        <v>739</v>
      </c>
      <c r="D1543" s="281" t="s">
        <v>141</v>
      </c>
      <c r="E1543" s="156" t="s">
        <v>7</v>
      </c>
      <c r="F1543" s="29">
        <v>459.56</v>
      </c>
      <c r="G1543" s="153">
        <f t="shared" si="204"/>
        <v>91.91</v>
      </c>
      <c r="H1543" s="282">
        <f t="shared" si="209"/>
        <v>551.47</v>
      </c>
      <c r="J1543"/>
      <c r="K1543"/>
      <c r="L1543"/>
      <c r="M1543"/>
    </row>
    <row r="1544" spans="2:13" x14ac:dyDescent="0.25">
      <c r="B1544" s="254">
        <f t="shared" si="210"/>
        <v>23</v>
      </c>
      <c r="C1544" s="280" t="s">
        <v>3724</v>
      </c>
      <c r="D1544" s="281" t="s">
        <v>141</v>
      </c>
      <c r="E1544" s="156" t="s">
        <v>7</v>
      </c>
      <c r="F1544" s="29">
        <v>382.36</v>
      </c>
      <c r="G1544" s="153">
        <f t="shared" si="204"/>
        <v>76.47</v>
      </c>
      <c r="H1544" s="282">
        <f t="shared" si="209"/>
        <v>458.83000000000004</v>
      </c>
      <c r="J1544"/>
      <c r="K1544"/>
      <c r="L1544"/>
      <c r="M1544"/>
    </row>
    <row r="1545" spans="2:13" x14ac:dyDescent="0.25">
      <c r="B1545" s="254">
        <f t="shared" si="210"/>
        <v>24</v>
      </c>
      <c r="C1545" s="280" t="s">
        <v>3725</v>
      </c>
      <c r="D1545" s="281" t="s">
        <v>141</v>
      </c>
      <c r="E1545" s="156" t="s">
        <v>7</v>
      </c>
      <c r="F1545" s="29">
        <v>323.08</v>
      </c>
      <c r="G1545" s="27">
        <f t="shared" si="204"/>
        <v>64.62</v>
      </c>
      <c r="H1545" s="282">
        <f t="shared" si="209"/>
        <v>387.7</v>
      </c>
      <c r="J1545"/>
      <c r="K1545"/>
      <c r="L1545"/>
      <c r="M1545"/>
    </row>
    <row r="1546" spans="2:13" x14ac:dyDescent="0.25">
      <c r="B1546" s="254">
        <f t="shared" si="210"/>
        <v>25</v>
      </c>
      <c r="C1546" s="212" t="s">
        <v>2524</v>
      </c>
      <c r="D1546" s="24"/>
      <c r="E1546" s="156" t="s">
        <v>7</v>
      </c>
      <c r="F1546" s="28">
        <v>150.49</v>
      </c>
      <c r="G1546" s="153">
        <f t="shared" si="204"/>
        <v>30.1</v>
      </c>
      <c r="H1546" s="282">
        <f t="shared" si="209"/>
        <v>180.59</v>
      </c>
    </row>
    <row r="1547" spans="2:13" s="1" customFormat="1" x14ac:dyDescent="0.25">
      <c r="B1547" s="254">
        <f t="shared" si="210"/>
        <v>26</v>
      </c>
      <c r="C1547" s="18" t="s">
        <v>2525</v>
      </c>
      <c r="D1547" s="24"/>
      <c r="E1547" s="152" t="s">
        <v>2526</v>
      </c>
      <c r="F1547" s="28">
        <v>10.029999999999999</v>
      </c>
      <c r="G1547" s="153">
        <f t="shared" si="204"/>
        <v>2.0099999999999998</v>
      </c>
      <c r="H1547" s="279">
        <f t="shared" si="209"/>
        <v>12.04</v>
      </c>
      <c r="I1547" s="50"/>
      <c r="J1547" s="289"/>
      <c r="K1547" s="289"/>
      <c r="L1547" s="289"/>
      <c r="M1547" s="289"/>
    </row>
    <row r="1548" spans="2:13" s="1" customFormat="1" ht="16.5" thickBot="1" x14ac:dyDescent="0.3">
      <c r="B1548" s="254">
        <f t="shared" si="210"/>
        <v>27</v>
      </c>
      <c r="C1548" s="271" t="s">
        <v>2527</v>
      </c>
      <c r="D1548" s="283"/>
      <c r="E1548" s="272" t="s">
        <v>2526</v>
      </c>
      <c r="F1548" s="284">
        <v>23.47</v>
      </c>
      <c r="G1548" s="153">
        <f t="shared" ref="G1548" si="211">ROUND(F1548*0.2,2)</f>
        <v>4.6900000000000004</v>
      </c>
      <c r="H1548" s="279">
        <f t="shared" ref="H1548" si="212">F1548+G1548</f>
        <v>28.16</v>
      </c>
      <c r="I1548" s="50"/>
      <c r="J1548" s="289"/>
      <c r="K1548" s="289"/>
      <c r="L1548" s="289"/>
      <c r="M1548" s="289"/>
    </row>
    <row r="1549" spans="2:13" s="1" customFormat="1" ht="31.5" customHeight="1" thickBot="1" x14ac:dyDescent="0.3">
      <c r="B1549" s="450" t="s">
        <v>2720</v>
      </c>
      <c r="C1549" s="451"/>
      <c r="D1549" s="451"/>
      <c r="E1549" s="451"/>
      <c r="F1549" s="451"/>
      <c r="G1549" s="451"/>
      <c r="H1549" s="452"/>
      <c r="I1549" s="50"/>
      <c r="J1549" s="289"/>
      <c r="K1549" s="289"/>
      <c r="L1549" s="289"/>
      <c r="M1549" s="289"/>
    </row>
    <row r="1550" spans="2:13" s="1" customFormat="1" ht="31.5" x14ac:dyDescent="0.25">
      <c r="B1550" s="266">
        <v>1</v>
      </c>
      <c r="C1550" s="300" t="s">
        <v>2721</v>
      </c>
      <c r="D1550" s="301"/>
      <c r="E1550" s="301" t="s">
        <v>2722</v>
      </c>
      <c r="F1550" s="301">
        <v>4139.6099999999997</v>
      </c>
      <c r="G1550" s="210">
        <f t="shared" ref="G1550:G1555" si="213">ROUND(F1550*0.2,2)</f>
        <v>827.92</v>
      </c>
      <c r="H1550" s="302">
        <f t="shared" ref="H1550:H1555" si="214">F1550+G1550</f>
        <v>4967.53</v>
      </c>
      <c r="I1550" s="50"/>
      <c r="J1550" s="289"/>
      <c r="K1550" s="289"/>
      <c r="L1550" s="289"/>
      <c r="M1550" s="289"/>
    </row>
    <row r="1551" spans="2:13" s="1" customFormat="1" ht="31.5" x14ac:dyDescent="0.25">
      <c r="B1551" s="254">
        <f>1+B1550</f>
        <v>2</v>
      </c>
      <c r="C1551" s="303" t="s">
        <v>2723</v>
      </c>
      <c r="D1551" s="304"/>
      <c r="E1551" s="304" t="s">
        <v>2722</v>
      </c>
      <c r="F1551" s="304">
        <v>3763.28</v>
      </c>
      <c r="G1551" s="19">
        <f t="shared" si="213"/>
        <v>752.66</v>
      </c>
      <c r="H1551" s="279">
        <f t="shared" si="214"/>
        <v>4515.9400000000005</v>
      </c>
      <c r="I1551" s="50"/>
      <c r="J1551" s="289"/>
      <c r="K1551" s="289"/>
      <c r="L1551" s="289"/>
      <c r="M1551" s="289"/>
    </row>
    <row r="1552" spans="2:13" s="1" customFormat="1" ht="31.5" x14ac:dyDescent="0.25">
      <c r="B1552" s="254">
        <f t="shared" ref="B1552:B1555" si="215">1+B1551</f>
        <v>3</v>
      </c>
      <c r="C1552" s="303" t="s">
        <v>2724</v>
      </c>
      <c r="D1552" s="304"/>
      <c r="E1552" s="304" t="s">
        <v>2722</v>
      </c>
      <c r="F1552" s="304">
        <v>5644.93</v>
      </c>
      <c r="G1552" s="19">
        <f t="shared" si="213"/>
        <v>1128.99</v>
      </c>
      <c r="H1552" s="279">
        <f t="shared" si="214"/>
        <v>6773.92</v>
      </c>
      <c r="I1552" s="50"/>
      <c r="J1552" s="289"/>
      <c r="K1552" s="289"/>
      <c r="L1552" s="289"/>
      <c r="M1552" s="289"/>
    </row>
    <row r="1553" spans="2:13" s="1" customFormat="1" ht="31.5" x14ac:dyDescent="0.25">
      <c r="B1553" s="254">
        <f t="shared" si="215"/>
        <v>4</v>
      </c>
      <c r="C1553" s="303" t="s">
        <v>2725</v>
      </c>
      <c r="D1553" s="304"/>
      <c r="E1553" s="304" t="s">
        <v>2722</v>
      </c>
      <c r="F1553" s="304">
        <v>5268.6</v>
      </c>
      <c r="G1553" s="19">
        <f t="shared" si="213"/>
        <v>1053.72</v>
      </c>
      <c r="H1553" s="279">
        <f t="shared" si="214"/>
        <v>6322.3200000000006</v>
      </c>
      <c r="I1553" s="50"/>
      <c r="J1553" s="289"/>
      <c r="K1553" s="289"/>
      <c r="L1553" s="289"/>
      <c r="M1553" s="289"/>
    </row>
    <row r="1554" spans="2:13" s="1" customFormat="1" ht="31.5" x14ac:dyDescent="0.25">
      <c r="B1554" s="254">
        <f t="shared" si="215"/>
        <v>5</v>
      </c>
      <c r="C1554" s="303" t="s">
        <v>2726</v>
      </c>
      <c r="D1554" s="304"/>
      <c r="E1554" s="304" t="s">
        <v>2722</v>
      </c>
      <c r="F1554" s="304">
        <v>4515.9399999999996</v>
      </c>
      <c r="G1554" s="19">
        <f t="shared" si="213"/>
        <v>903.19</v>
      </c>
      <c r="H1554" s="279">
        <f t="shared" si="214"/>
        <v>5419.1299999999992</v>
      </c>
      <c r="I1554" s="50"/>
      <c r="J1554" s="289"/>
      <c r="K1554" s="289"/>
      <c r="L1554" s="289"/>
      <c r="M1554" s="289"/>
    </row>
    <row r="1555" spans="2:13" s="1" customFormat="1" ht="31.5" x14ac:dyDescent="0.25">
      <c r="B1555" s="254">
        <f t="shared" si="215"/>
        <v>6</v>
      </c>
      <c r="C1555" s="303" t="s">
        <v>2727</v>
      </c>
      <c r="D1555" s="304"/>
      <c r="E1555" s="304" t="s">
        <v>2722</v>
      </c>
      <c r="F1555" s="304">
        <v>4139.6099999999997</v>
      </c>
      <c r="G1555" s="19">
        <f t="shared" si="213"/>
        <v>827.92</v>
      </c>
      <c r="H1555" s="279">
        <f t="shared" si="214"/>
        <v>4967.53</v>
      </c>
      <c r="I1555" s="50"/>
      <c r="J1555" s="289"/>
      <c r="K1555" s="289"/>
      <c r="L1555" s="289"/>
      <c r="M1555" s="289"/>
    </row>
    <row r="1556" spans="2:13" s="1" customFormat="1" ht="34.5" customHeight="1" thickBot="1" x14ac:dyDescent="0.3">
      <c r="B1556" s="305">
        <v>7</v>
      </c>
      <c r="C1556" s="306" t="s">
        <v>2357</v>
      </c>
      <c r="D1556" s="307"/>
      <c r="E1556" s="307" t="s">
        <v>2729</v>
      </c>
      <c r="F1556" s="308">
        <v>2</v>
      </c>
      <c r="G1556" s="308"/>
      <c r="H1556" s="309"/>
      <c r="I1556" s="50"/>
      <c r="J1556" s="289"/>
      <c r="K1556" s="289"/>
      <c r="L1556" s="289"/>
      <c r="M1556" s="289"/>
    </row>
    <row r="1557" spans="2:13" ht="24.75" customHeight="1" thickBot="1" x14ac:dyDescent="0.3">
      <c r="B1557" s="490" t="s">
        <v>464</v>
      </c>
      <c r="C1557" s="491"/>
      <c r="D1557" s="491"/>
      <c r="E1557" s="491"/>
      <c r="F1557" s="491"/>
      <c r="G1557" s="491"/>
      <c r="H1557" s="492"/>
    </row>
    <row r="1558" spans="2:13" ht="48" thickBot="1" x14ac:dyDescent="0.3">
      <c r="B1558" s="2" t="s">
        <v>0</v>
      </c>
      <c r="C1558" s="3" t="s">
        <v>465</v>
      </c>
      <c r="D1558" s="4" t="s">
        <v>32</v>
      </c>
      <c r="E1558" s="3" t="s">
        <v>2</v>
      </c>
      <c r="F1558" s="3" t="s">
        <v>3</v>
      </c>
      <c r="G1558" s="3" t="s">
        <v>4</v>
      </c>
      <c r="H1558" s="10" t="s">
        <v>5</v>
      </c>
    </row>
    <row r="1559" spans="2:13" ht="36" customHeight="1" x14ac:dyDescent="0.25">
      <c r="B1559" s="30">
        <v>1</v>
      </c>
      <c r="C1559" s="31" t="s">
        <v>2728</v>
      </c>
      <c r="D1559" s="31"/>
      <c r="E1559" s="32" t="s">
        <v>467</v>
      </c>
      <c r="F1559" s="33">
        <v>263.43</v>
      </c>
      <c r="G1559" s="19">
        <f t="shared" ref="G1559:G1622" si="216">ROUND(F1559*0.2,2)</f>
        <v>52.69</v>
      </c>
      <c r="H1559" s="26">
        <f t="shared" ref="H1559:H1622" si="217">F1559+G1559</f>
        <v>316.12</v>
      </c>
    </row>
    <row r="1560" spans="2:13" x14ac:dyDescent="0.25">
      <c r="B1560" s="34">
        <v>2</v>
      </c>
      <c r="C1560" s="35" t="s">
        <v>468</v>
      </c>
      <c r="D1560" s="35"/>
      <c r="E1560" s="36" t="s">
        <v>467</v>
      </c>
      <c r="F1560" s="23">
        <v>74.510000000000005</v>
      </c>
      <c r="G1560" s="19">
        <f t="shared" si="216"/>
        <v>14.9</v>
      </c>
      <c r="H1560" s="25">
        <f t="shared" si="217"/>
        <v>89.410000000000011</v>
      </c>
    </row>
    <row r="1561" spans="2:13" ht="25.5" x14ac:dyDescent="0.25">
      <c r="B1561" s="34">
        <v>3</v>
      </c>
      <c r="C1561" s="35" t="s">
        <v>469</v>
      </c>
      <c r="D1561" s="92"/>
      <c r="E1561" s="94" t="s">
        <v>467</v>
      </c>
      <c r="F1561" s="23">
        <v>74.510000000000005</v>
      </c>
      <c r="G1561" s="19">
        <f t="shared" si="216"/>
        <v>14.9</v>
      </c>
      <c r="H1561" s="25">
        <f t="shared" si="217"/>
        <v>89.410000000000011</v>
      </c>
    </row>
    <row r="1562" spans="2:13" ht="51" x14ac:dyDescent="0.25">
      <c r="B1562" s="34">
        <v>4</v>
      </c>
      <c r="C1562" s="37" t="s">
        <v>470</v>
      </c>
      <c r="D1562" s="37"/>
      <c r="E1562" s="36"/>
      <c r="F1562" s="23"/>
      <c r="G1562" s="19"/>
      <c r="H1562" s="25"/>
      <c r="J1562"/>
      <c r="K1562"/>
      <c r="L1562"/>
      <c r="M1562"/>
    </row>
    <row r="1563" spans="2:13" ht="76.5" x14ac:dyDescent="0.25">
      <c r="B1563" s="38" t="s">
        <v>471</v>
      </c>
      <c r="C1563" s="39" t="s">
        <v>472</v>
      </c>
      <c r="D1563" s="459" t="s">
        <v>473</v>
      </c>
      <c r="E1563" s="45"/>
      <c r="F1563" s="23"/>
      <c r="G1563" s="19"/>
      <c r="H1563" s="25"/>
      <c r="I1563" s="51"/>
      <c r="J1563"/>
      <c r="K1563"/>
      <c r="L1563"/>
      <c r="M1563"/>
    </row>
    <row r="1564" spans="2:13" x14ac:dyDescent="0.25">
      <c r="B1564" s="38" t="s">
        <v>474</v>
      </c>
      <c r="C1564" s="35" t="s">
        <v>475</v>
      </c>
      <c r="D1564" s="460"/>
      <c r="E1564" s="36" t="s">
        <v>476</v>
      </c>
      <c r="F1564" s="24">
        <v>1.34</v>
      </c>
      <c r="G1564" s="19">
        <f t="shared" si="216"/>
        <v>0.27</v>
      </c>
      <c r="H1564" s="25">
        <f t="shared" si="217"/>
        <v>1.61</v>
      </c>
      <c r="I1564" s="51"/>
      <c r="J1564"/>
      <c r="K1564"/>
      <c r="L1564"/>
      <c r="M1564"/>
    </row>
    <row r="1565" spans="2:13" x14ac:dyDescent="0.25">
      <c r="B1565" s="38" t="s">
        <v>477</v>
      </c>
      <c r="C1565" s="35" t="s">
        <v>478</v>
      </c>
      <c r="D1565" s="460"/>
      <c r="E1565" s="36" t="s">
        <v>479</v>
      </c>
      <c r="F1565" s="24">
        <v>346.79</v>
      </c>
      <c r="G1565" s="19">
        <f t="shared" si="216"/>
        <v>69.36</v>
      </c>
      <c r="H1565" s="25">
        <f t="shared" si="217"/>
        <v>416.15000000000003</v>
      </c>
      <c r="I1565" s="51"/>
      <c r="J1565"/>
      <c r="K1565"/>
      <c r="L1565"/>
      <c r="M1565"/>
    </row>
    <row r="1566" spans="2:13" x14ac:dyDescent="0.25">
      <c r="B1566" s="38" t="s">
        <v>480</v>
      </c>
      <c r="C1566" s="35" t="s">
        <v>481</v>
      </c>
      <c r="D1566" s="460"/>
      <c r="E1566" s="36" t="s">
        <v>479</v>
      </c>
      <c r="F1566" s="41">
        <v>391.9</v>
      </c>
      <c r="G1566" s="19">
        <f t="shared" si="216"/>
        <v>78.38</v>
      </c>
      <c r="H1566" s="25">
        <f t="shared" si="217"/>
        <v>470.28</v>
      </c>
      <c r="I1566" s="51"/>
      <c r="J1566"/>
      <c r="K1566"/>
      <c r="L1566"/>
      <c r="M1566"/>
    </row>
    <row r="1567" spans="2:13" x14ac:dyDescent="0.25">
      <c r="B1567" s="38" t="s">
        <v>482</v>
      </c>
      <c r="C1567" s="35" t="s">
        <v>483</v>
      </c>
      <c r="D1567" s="461"/>
      <c r="E1567" s="36" t="s">
        <v>479</v>
      </c>
      <c r="F1567" s="41">
        <v>451.45</v>
      </c>
      <c r="G1567" s="19">
        <f t="shared" si="216"/>
        <v>90.29</v>
      </c>
      <c r="H1567" s="25">
        <f t="shared" si="217"/>
        <v>541.74</v>
      </c>
      <c r="I1567" s="51"/>
      <c r="J1567"/>
      <c r="K1567"/>
      <c r="L1567"/>
      <c r="M1567"/>
    </row>
    <row r="1568" spans="2:13" ht="25.5" x14ac:dyDescent="0.25">
      <c r="B1568" s="38" t="s">
        <v>484</v>
      </c>
      <c r="C1568" s="35" t="s">
        <v>485</v>
      </c>
      <c r="D1568" s="35" t="s">
        <v>473</v>
      </c>
      <c r="E1568" s="36" t="s">
        <v>476</v>
      </c>
      <c r="F1568" s="41">
        <v>0.38</v>
      </c>
      <c r="G1568" s="19">
        <f t="shared" si="216"/>
        <v>0.08</v>
      </c>
      <c r="H1568" s="25">
        <f t="shared" si="217"/>
        <v>0.46</v>
      </c>
      <c r="I1568" s="51"/>
      <c r="J1568"/>
      <c r="K1568"/>
      <c r="L1568"/>
      <c r="M1568"/>
    </row>
    <row r="1569" spans="2:13" ht="25.5" x14ac:dyDescent="0.25">
      <c r="B1569" s="38" t="s">
        <v>486</v>
      </c>
      <c r="C1569" s="35" t="s">
        <v>487</v>
      </c>
      <c r="D1569" s="35" t="s">
        <v>473</v>
      </c>
      <c r="E1569" s="36" t="s">
        <v>476</v>
      </c>
      <c r="F1569" s="28">
        <v>509.19</v>
      </c>
      <c r="G1569" s="19">
        <f t="shared" si="216"/>
        <v>101.84</v>
      </c>
      <c r="H1569" s="25">
        <f t="shared" si="217"/>
        <v>611.03</v>
      </c>
      <c r="I1569" s="51"/>
      <c r="J1569"/>
      <c r="K1569"/>
      <c r="L1569"/>
      <c r="M1569"/>
    </row>
    <row r="1570" spans="2:13" ht="15.75" customHeight="1" x14ac:dyDescent="0.25">
      <c r="B1570" s="38" t="s">
        <v>488</v>
      </c>
      <c r="C1570" s="35" t="s">
        <v>489</v>
      </c>
      <c r="D1570" s="459" t="s">
        <v>473</v>
      </c>
      <c r="E1570" s="36"/>
      <c r="F1570" s="23"/>
      <c r="G1570" s="19">
        <f t="shared" si="216"/>
        <v>0</v>
      </c>
      <c r="H1570" s="25"/>
      <c r="I1570" s="51"/>
      <c r="J1570"/>
      <c r="K1570"/>
      <c r="L1570"/>
      <c r="M1570"/>
    </row>
    <row r="1571" spans="2:13" x14ac:dyDescent="0.25">
      <c r="B1571" s="38" t="s">
        <v>490</v>
      </c>
      <c r="C1571" s="35" t="s">
        <v>491</v>
      </c>
      <c r="D1571" s="460"/>
      <c r="E1571" s="36" t="s">
        <v>172</v>
      </c>
      <c r="F1571" s="41">
        <v>1.33</v>
      </c>
      <c r="G1571" s="19">
        <f t="shared" si="216"/>
        <v>0.27</v>
      </c>
      <c r="H1571" s="25">
        <f t="shared" si="217"/>
        <v>1.6</v>
      </c>
      <c r="I1571" s="51"/>
      <c r="J1571"/>
      <c r="K1571"/>
      <c r="L1571"/>
      <c r="M1571"/>
    </row>
    <row r="1572" spans="2:13" x14ac:dyDescent="0.25">
      <c r="B1572" s="38" t="s">
        <v>492</v>
      </c>
      <c r="C1572" s="35" t="s">
        <v>493</v>
      </c>
      <c r="D1572" s="460"/>
      <c r="E1572" s="36" t="s">
        <v>479</v>
      </c>
      <c r="F1572" s="41">
        <v>1128.0999999999999</v>
      </c>
      <c r="G1572" s="19">
        <f t="shared" si="216"/>
        <v>225.62</v>
      </c>
      <c r="H1572" s="25">
        <f t="shared" si="217"/>
        <v>1353.7199999999998</v>
      </c>
      <c r="I1572" s="51"/>
      <c r="J1572"/>
      <c r="K1572"/>
      <c r="L1572"/>
      <c r="M1572"/>
    </row>
    <row r="1573" spans="2:13" x14ac:dyDescent="0.25">
      <c r="B1573" s="38" t="s">
        <v>494</v>
      </c>
      <c r="C1573" s="35" t="s">
        <v>495</v>
      </c>
      <c r="D1573" s="460"/>
      <c r="E1573" s="36" t="s">
        <v>479</v>
      </c>
      <c r="F1573" s="41">
        <v>1353.66</v>
      </c>
      <c r="G1573" s="19">
        <f t="shared" si="216"/>
        <v>270.73</v>
      </c>
      <c r="H1573" s="25">
        <f t="shared" si="217"/>
        <v>1624.39</v>
      </c>
      <c r="I1573" s="51"/>
      <c r="J1573"/>
      <c r="K1573"/>
      <c r="L1573"/>
      <c r="M1573"/>
    </row>
    <row r="1574" spans="2:13" x14ac:dyDescent="0.25">
      <c r="B1574" s="38" t="s">
        <v>496</v>
      </c>
      <c r="C1574" s="35" t="s">
        <v>497</v>
      </c>
      <c r="D1574" s="461"/>
      <c r="E1574" s="36" t="s">
        <v>479</v>
      </c>
      <c r="F1574" s="41">
        <v>1460.12</v>
      </c>
      <c r="G1574" s="19">
        <f t="shared" si="216"/>
        <v>292.02</v>
      </c>
      <c r="H1574" s="25">
        <f t="shared" si="217"/>
        <v>1752.1399999999999</v>
      </c>
      <c r="I1574" s="51"/>
      <c r="J1574"/>
      <c r="K1574"/>
      <c r="L1574"/>
      <c r="M1574"/>
    </row>
    <row r="1575" spans="2:13" ht="25.5" x14ac:dyDescent="0.25">
      <c r="B1575" s="38" t="s">
        <v>498</v>
      </c>
      <c r="C1575" s="35" t="s">
        <v>499</v>
      </c>
      <c r="D1575" s="35" t="s">
        <v>500</v>
      </c>
      <c r="E1575" s="45"/>
      <c r="F1575" s="23"/>
      <c r="G1575" s="19"/>
      <c r="H1575" s="25"/>
      <c r="I1575" s="51"/>
      <c r="J1575"/>
      <c r="K1575"/>
      <c r="L1575"/>
      <c r="M1575"/>
    </row>
    <row r="1576" spans="2:13" ht="25.5" x14ac:dyDescent="0.25">
      <c r="B1576" s="38" t="s">
        <v>501</v>
      </c>
      <c r="C1576" s="35" t="s">
        <v>502</v>
      </c>
      <c r="D1576" s="459" t="s">
        <v>503</v>
      </c>
      <c r="E1576" s="36"/>
      <c r="F1576" s="23"/>
      <c r="G1576" s="19"/>
      <c r="H1576" s="25"/>
      <c r="I1576" s="51"/>
      <c r="J1576"/>
      <c r="K1576"/>
      <c r="L1576"/>
      <c r="M1576"/>
    </row>
    <row r="1577" spans="2:13" x14ac:dyDescent="0.25">
      <c r="B1577" s="38" t="s">
        <v>504</v>
      </c>
      <c r="C1577" s="35" t="s">
        <v>505</v>
      </c>
      <c r="D1577" s="460"/>
      <c r="E1577" s="36" t="s">
        <v>479</v>
      </c>
      <c r="F1577" s="23"/>
      <c r="G1577" s="19"/>
      <c r="H1577" s="25"/>
      <c r="I1577" s="51"/>
      <c r="J1577"/>
      <c r="K1577"/>
      <c r="L1577"/>
      <c r="M1577"/>
    </row>
    <row r="1578" spans="2:13" x14ac:dyDescent="0.25">
      <c r="B1578" s="38"/>
      <c r="C1578" s="35" t="s">
        <v>506</v>
      </c>
      <c r="D1578" s="460"/>
      <c r="E1578" s="102"/>
      <c r="F1578" s="28">
        <v>482.12</v>
      </c>
      <c r="G1578" s="19">
        <f t="shared" si="216"/>
        <v>96.42</v>
      </c>
      <c r="H1578" s="25">
        <f t="shared" si="217"/>
        <v>578.54</v>
      </c>
      <c r="I1578" s="51"/>
      <c r="J1578"/>
      <c r="K1578"/>
      <c r="L1578"/>
      <c r="M1578"/>
    </row>
    <row r="1579" spans="2:13" x14ac:dyDescent="0.25">
      <c r="B1579" s="38" t="s">
        <v>507</v>
      </c>
      <c r="C1579" s="35" t="s">
        <v>508</v>
      </c>
      <c r="D1579" s="460"/>
      <c r="E1579" s="36" t="s">
        <v>479</v>
      </c>
      <c r="F1579" s="23"/>
      <c r="G1579" s="19"/>
      <c r="H1579" s="25"/>
      <c r="I1579" s="51"/>
      <c r="J1579"/>
      <c r="K1579"/>
      <c r="L1579"/>
      <c r="M1579"/>
    </row>
    <row r="1580" spans="2:13" x14ac:dyDescent="0.25">
      <c r="B1580" s="38"/>
      <c r="C1580" s="35" t="s">
        <v>506</v>
      </c>
      <c r="D1580" s="460"/>
      <c r="E1580" s="102"/>
      <c r="F1580" s="23">
        <v>496.56</v>
      </c>
      <c r="G1580" s="19">
        <f t="shared" si="216"/>
        <v>99.31</v>
      </c>
      <c r="H1580" s="25">
        <f t="shared" si="217"/>
        <v>595.87</v>
      </c>
      <c r="I1580" s="51"/>
      <c r="J1580"/>
      <c r="K1580"/>
      <c r="L1580"/>
      <c r="M1580"/>
    </row>
    <row r="1581" spans="2:13" x14ac:dyDescent="0.25">
      <c r="B1581" s="38" t="s">
        <v>509</v>
      </c>
      <c r="C1581" s="35" t="s">
        <v>510</v>
      </c>
      <c r="D1581" s="460"/>
      <c r="E1581" s="36" t="s">
        <v>479</v>
      </c>
      <c r="F1581" s="23"/>
      <c r="G1581" s="19"/>
      <c r="H1581" s="25"/>
      <c r="I1581" s="51"/>
      <c r="J1581"/>
      <c r="K1581"/>
      <c r="L1581"/>
      <c r="M1581"/>
    </row>
    <row r="1582" spans="2:13" x14ac:dyDescent="0.25">
      <c r="B1582" s="38"/>
      <c r="C1582" s="35" t="s">
        <v>506</v>
      </c>
      <c r="D1582" s="460"/>
      <c r="E1582" s="102"/>
      <c r="F1582" s="28">
        <v>512.79999999999995</v>
      </c>
      <c r="G1582" s="19">
        <f t="shared" si="216"/>
        <v>102.56</v>
      </c>
      <c r="H1582" s="25">
        <f t="shared" si="217"/>
        <v>615.3599999999999</v>
      </c>
      <c r="I1582" s="51"/>
      <c r="J1582"/>
      <c r="K1582"/>
      <c r="L1582"/>
      <c r="M1582"/>
    </row>
    <row r="1583" spans="2:13" x14ac:dyDescent="0.25">
      <c r="B1583" s="38" t="s">
        <v>511</v>
      </c>
      <c r="C1583" s="35" t="s">
        <v>512</v>
      </c>
      <c r="D1583" s="460"/>
      <c r="E1583" s="36"/>
      <c r="F1583" s="23"/>
      <c r="G1583" s="19"/>
      <c r="H1583" s="25"/>
      <c r="I1583" s="51"/>
      <c r="J1583"/>
      <c r="K1583"/>
      <c r="L1583"/>
      <c r="M1583"/>
    </row>
    <row r="1584" spans="2:13" x14ac:dyDescent="0.25">
      <c r="B1584" s="38" t="s">
        <v>513</v>
      </c>
      <c r="C1584" s="35" t="s">
        <v>505</v>
      </c>
      <c r="D1584" s="460"/>
      <c r="E1584" s="36" t="s">
        <v>514</v>
      </c>
      <c r="F1584" s="41">
        <v>1.81</v>
      </c>
      <c r="G1584" s="19">
        <f t="shared" si="216"/>
        <v>0.36</v>
      </c>
      <c r="H1584" s="25">
        <f t="shared" si="217"/>
        <v>2.17</v>
      </c>
      <c r="I1584" s="51"/>
      <c r="J1584"/>
      <c r="K1584"/>
      <c r="L1584"/>
      <c r="M1584"/>
    </row>
    <row r="1585" spans="2:13" x14ac:dyDescent="0.25">
      <c r="B1585" s="38" t="s">
        <v>515</v>
      </c>
      <c r="C1585" s="35" t="s">
        <v>508</v>
      </c>
      <c r="D1585" s="460"/>
      <c r="E1585" s="36" t="s">
        <v>514</v>
      </c>
      <c r="F1585" s="41">
        <v>3.25</v>
      </c>
      <c r="G1585" s="19">
        <f t="shared" si="216"/>
        <v>0.65</v>
      </c>
      <c r="H1585" s="25">
        <f t="shared" si="217"/>
        <v>3.9</v>
      </c>
      <c r="I1585" s="51"/>
      <c r="J1585"/>
      <c r="K1585"/>
      <c r="L1585"/>
      <c r="M1585"/>
    </row>
    <row r="1586" spans="2:13" x14ac:dyDescent="0.25">
      <c r="B1586" s="38" t="s">
        <v>516</v>
      </c>
      <c r="C1586" s="35" t="s">
        <v>510</v>
      </c>
      <c r="D1586" s="460"/>
      <c r="E1586" s="36" t="s">
        <v>514</v>
      </c>
      <c r="F1586" s="41">
        <v>5.14</v>
      </c>
      <c r="G1586" s="19">
        <f t="shared" si="216"/>
        <v>1.03</v>
      </c>
      <c r="H1586" s="25">
        <f t="shared" si="217"/>
        <v>6.17</v>
      </c>
      <c r="I1586" s="51"/>
      <c r="J1586"/>
      <c r="K1586"/>
      <c r="L1586"/>
      <c r="M1586"/>
    </row>
    <row r="1587" spans="2:13" x14ac:dyDescent="0.25">
      <c r="B1587" s="38" t="s">
        <v>517</v>
      </c>
      <c r="C1587" s="35" t="s">
        <v>1022</v>
      </c>
      <c r="D1587" s="460"/>
      <c r="E1587" s="36"/>
      <c r="F1587" s="23"/>
      <c r="G1587" s="19"/>
      <c r="H1587" s="25"/>
      <c r="I1587" s="51"/>
      <c r="J1587"/>
      <c r="K1587"/>
      <c r="L1587"/>
      <c r="M1587"/>
    </row>
    <row r="1588" spans="2:13" x14ac:dyDescent="0.25">
      <c r="B1588" s="38" t="s">
        <v>518</v>
      </c>
      <c r="C1588" s="35" t="s">
        <v>505</v>
      </c>
      <c r="D1588" s="460"/>
      <c r="E1588" s="36" t="s">
        <v>479</v>
      </c>
      <c r="F1588" s="28">
        <v>52.67</v>
      </c>
      <c r="G1588" s="19">
        <f t="shared" si="216"/>
        <v>10.53</v>
      </c>
      <c r="H1588" s="25">
        <f t="shared" si="217"/>
        <v>63.2</v>
      </c>
      <c r="I1588" s="51"/>
      <c r="J1588"/>
      <c r="K1588"/>
      <c r="L1588"/>
      <c r="M1588"/>
    </row>
    <row r="1589" spans="2:13" x14ac:dyDescent="0.25">
      <c r="B1589" s="38" t="s">
        <v>519</v>
      </c>
      <c r="C1589" s="35" t="s">
        <v>508</v>
      </c>
      <c r="D1589" s="460"/>
      <c r="E1589" s="36" t="s">
        <v>479</v>
      </c>
      <c r="F1589" s="28">
        <v>90.57</v>
      </c>
      <c r="G1589" s="19">
        <f t="shared" si="216"/>
        <v>18.11</v>
      </c>
      <c r="H1589" s="25">
        <f t="shared" si="217"/>
        <v>108.67999999999999</v>
      </c>
      <c r="I1589" s="51"/>
      <c r="J1589"/>
      <c r="K1589"/>
      <c r="L1589"/>
      <c r="M1589"/>
    </row>
    <row r="1590" spans="2:13" x14ac:dyDescent="0.25">
      <c r="B1590" s="38" t="s">
        <v>520</v>
      </c>
      <c r="C1590" s="35" t="s">
        <v>521</v>
      </c>
      <c r="D1590" s="460"/>
      <c r="E1590" s="36" t="s">
        <v>479</v>
      </c>
      <c r="F1590" s="28">
        <v>121.24</v>
      </c>
      <c r="G1590" s="19">
        <f t="shared" si="216"/>
        <v>24.25</v>
      </c>
      <c r="H1590" s="25">
        <f t="shared" si="217"/>
        <v>145.49</v>
      </c>
      <c r="I1590" s="51"/>
      <c r="J1590"/>
      <c r="K1590"/>
      <c r="L1590"/>
      <c r="M1590"/>
    </row>
    <row r="1591" spans="2:13" x14ac:dyDescent="0.25">
      <c r="B1591" s="38" t="s">
        <v>522</v>
      </c>
      <c r="C1591" s="35" t="s">
        <v>1023</v>
      </c>
      <c r="D1591" s="460"/>
      <c r="E1591" s="36"/>
      <c r="F1591" s="23"/>
      <c r="G1591" s="19"/>
      <c r="H1591" s="25"/>
      <c r="I1591" s="51"/>
      <c r="J1591"/>
      <c r="K1591"/>
      <c r="L1591"/>
      <c r="M1591"/>
    </row>
    <row r="1592" spans="2:13" x14ac:dyDescent="0.25">
      <c r="B1592" s="38" t="s">
        <v>523</v>
      </c>
      <c r="C1592" s="35" t="s">
        <v>505</v>
      </c>
      <c r="D1592" s="460"/>
      <c r="E1592" s="36" t="s">
        <v>479</v>
      </c>
      <c r="F1592" s="28">
        <v>94.17</v>
      </c>
      <c r="G1592" s="19">
        <f t="shared" si="216"/>
        <v>18.829999999999998</v>
      </c>
      <c r="H1592" s="25">
        <f t="shared" si="217"/>
        <v>113</v>
      </c>
      <c r="I1592" s="51"/>
      <c r="J1592"/>
      <c r="K1592"/>
      <c r="L1592"/>
      <c r="M1592"/>
    </row>
    <row r="1593" spans="2:13" x14ac:dyDescent="0.25">
      <c r="B1593" s="38" t="s">
        <v>524</v>
      </c>
      <c r="C1593" s="35" t="s">
        <v>508</v>
      </c>
      <c r="D1593" s="460"/>
      <c r="E1593" s="36" t="s">
        <v>479</v>
      </c>
      <c r="F1593" s="28">
        <v>180.79</v>
      </c>
      <c r="G1593" s="19">
        <f t="shared" si="216"/>
        <v>36.159999999999997</v>
      </c>
      <c r="H1593" s="25">
        <f t="shared" si="217"/>
        <v>216.95</v>
      </c>
      <c r="I1593" s="51"/>
      <c r="J1593"/>
      <c r="K1593"/>
      <c r="L1593"/>
      <c r="M1593"/>
    </row>
    <row r="1594" spans="2:13" x14ac:dyDescent="0.25">
      <c r="B1594" s="38" t="s">
        <v>525</v>
      </c>
      <c r="C1594" s="35" t="s">
        <v>521</v>
      </c>
      <c r="D1594" s="460"/>
      <c r="E1594" s="36" t="s">
        <v>479</v>
      </c>
      <c r="F1594" s="28">
        <v>197.03</v>
      </c>
      <c r="G1594" s="19">
        <f t="shared" si="216"/>
        <v>39.409999999999997</v>
      </c>
      <c r="H1594" s="25">
        <f t="shared" si="217"/>
        <v>236.44</v>
      </c>
      <c r="I1594" s="51"/>
      <c r="J1594"/>
      <c r="K1594"/>
      <c r="L1594"/>
      <c r="M1594"/>
    </row>
    <row r="1595" spans="2:13" x14ac:dyDescent="0.25">
      <c r="B1595" s="38" t="s">
        <v>526</v>
      </c>
      <c r="C1595" s="35" t="s">
        <v>1024</v>
      </c>
      <c r="D1595" s="460"/>
      <c r="E1595" s="36"/>
      <c r="F1595" s="23"/>
      <c r="G1595" s="19"/>
      <c r="H1595" s="25"/>
      <c r="I1595" s="51"/>
      <c r="J1595"/>
      <c r="K1595"/>
      <c r="L1595"/>
      <c r="M1595"/>
    </row>
    <row r="1596" spans="2:13" x14ac:dyDescent="0.25">
      <c r="B1596" s="38" t="s">
        <v>527</v>
      </c>
      <c r="C1596" s="35" t="s">
        <v>505</v>
      </c>
      <c r="D1596" s="460"/>
      <c r="E1596" s="36" t="s">
        <v>479</v>
      </c>
      <c r="F1596" s="28">
        <v>188</v>
      </c>
      <c r="G1596" s="19">
        <f t="shared" si="216"/>
        <v>37.6</v>
      </c>
      <c r="H1596" s="25">
        <f t="shared" si="217"/>
        <v>225.6</v>
      </c>
      <c r="I1596" s="51"/>
      <c r="J1596"/>
      <c r="K1596"/>
      <c r="L1596"/>
      <c r="M1596"/>
    </row>
    <row r="1597" spans="2:13" x14ac:dyDescent="0.25">
      <c r="B1597" s="38" t="s">
        <v>528</v>
      </c>
      <c r="C1597" s="35" t="s">
        <v>508</v>
      </c>
      <c r="D1597" s="460"/>
      <c r="E1597" s="36" t="s">
        <v>479</v>
      </c>
      <c r="F1597" s="28">
        <v>211.46</v>
      </c>
      <c r="G1597" s="19">
        <f t="shared" si="216"/>
        <v>42.29</v>
      </c>
      <c r="H1597" s="25">
        <f t="shared" si="217"/>
        <v>253.75</v>
      </c>
      <c r="I1597" s="51"/>
      <c r="J1597"/>
      <c r="K1597"/>
      <c r="L1597"/>
      <c r="M1597"/>
    </row>
    <row r="1598" spans="2:13" x14ac:dyDescent="0.25">
      <c r="B1598" s="38" t="s">
        <v>529</v>
      </c>
      <c r="C1598" s="35" t="s">
        <v>521</v>
      </c>
      <c r="D1598" s="461"/>
      <c r="E1598" s="36" t="s">
        <v>479</v>
      </c>
      <c r="F1598" s="28">
        <v>225.9</v>
      </c>
      <c r="G1598" s="19">
        <f t="shared" si="216"/>
        <v>45.18</v>
      </c>
      <c r="H1598" s="25">
        <f t="shared" si="217"/>
        <v>271.08</v>
      </c>
      <c r="I1598" s="51"/>
      <c r="J1598"/>
      <c r="K1598"/>
      <c r="L1598"/>
      <c r="M1598"/>
    </row>
    <row r="1599" spans="2:13" ht="25.5" x14ac:dyDescent="0.25">
      <c r="B1599" s="38" t="s">
        <v>530</v>
      </c>
      <c r="C1599" s="35" t="s">
        <v>531</v>
      </c>
      <c r="D1599" s="35" t="s">
        <v>500</v>
      </c>
      <c r="E1599" s="36" t="s">
        <v>532</v>
      </c>
      <c r="F1599" s="28">
        <v>67.11</v>
      </c>
      <c r="G1599" s="19">
        <f t="shared" si="216"/>
        <v>13.42</v>
      </c>
      <c r="H1599" s="25">
        <f t="shared" si="217"/>
        <v>80.53</v>
      </c>
      <c r="I1599" s="51"/>
      <c r="J1599"/>
      <c r="K1599"/>
      <c r="L1599"/>
      <c r="M1599"/>
    </row>
    <row r="1600" spans="2:13" ht="25.5" x14ac:dyDescent="0.25">
      <c r="B1600" s="38" t="s">
        <v>533</v>
      </c>
      <c r="C1600" s="35" t="s">
        <v>534</v>
      </c>
      <c r="D1600" s="35" t="s">
        <v>500</v>
      </c>
      <c r="E1600" s="36" t="s">
        <v>532</v>
      </c>
      <c r="F1600" s="28">
        <v>103.2</v>
      </c>
      <c r="G1600" s="19">
        <f t="shared" si="216"/>
        <v>20.64</v>
      </c>
      <c r="H1600" s="25">
        <f t="shared" si="217"/>
        <v>123.84</v>
      </c>
      <c r="I1600" s="51"/>
      <c r="J1600"/>
      <c r="K1600"/>
      <c r="L1600"/>
      <c r="M1600"/>
    </row>
    <row r="1601" spans="2:13" ht="25.5" x14ac:dyDescent="0.25">
      <c r="B1601" s="38" t="s">
        <v>535</v>
      </c>
      <c r="C1601" s="35" t="s">
        <v>536</v>
      </c>
      <c r="D1601" s="35" t="s">
        <v>500</v>
      </c>
      <c r="E1601" s="36" t="s">
        <v>532</v>
      </c>
      <c r="F1601" s="28">
        <v>301.68</v>
      </c>
      <c r="G1601" s="19">
        <f t="shared" si="216"/>
        <v>60.34</v>
      </c>
      <c r="H1601" s="25">
        <f t="shared" si="217"/>
        <v>362.02</v>
      </c>
      <c r="I1601" s="51"/>
      <c r="J1601"/>
      <c r="K1601"/>
      <c r="L1601"/>
      <c r="M1601"/>
    </row>
    <row r="1602" spans="2:13" ht="25.5" x14ac:dyDescent="0.25">
      <c r="B1602" s="38" t="s">
        <v>537</v>
      </c>
      <c r="C1602" s="35" t="s">
        <v>538</v>
      </c>
      <c r="D1602" s="35" t="s">
        <v>500</v>
      </c>
      <c r="E1602" s="36" t="s">
        <v>532</v>
      </c>
      <c r="F1602" s="28">
        <v>94.17</v>
      </c>
      <c r="G1602" s="19">
        <f t="shared" si="216"/>
        <v>18.829999999999998</v>
      </c>
      <c r="H1602" s="25">
        <f t="shared" si="217"/>
        <v>113</v>
      </c>
      <c r="I1602" s="51"/>
      <c r="J1602"/>
      <c r="K1602"/>
      <c r="L1602"/>
      <c r="M1602"/>
    </row>
    <row r="1603" spans="2:13" ht="25.5" x14ac:dyDescent="0.25">
      <c r="B1603" s="38" t="s">
        <v>539</v>
      </c>
      <c r="C1603" s="35" t="s">
        <v>540</v>
      </c>
      <c r="D1603" s="35" t="s">
        <v>500</v>
      </c>
      <c r="E1603" s="36" t="s">
        <v>532</v>
      </c>
      <c r="F1603" s="28">
        <v>94.17</v>
      </c>
      <c r="G1603" s="19">
        <f t="shared" si="216"/>
        <v>18.829999999999998</v>
      </c>
      <c r="H1603" s="25">
        <f t="shared" si="217"/>
        <v>113</v>
      </c>
      <c r="I1603" s="51"/>
      <c r="J1603"/>
      <c r="K1603"/>
      <c r="L1603"/>
      <c r="M1603"/>
    </row>
    <row r="1604" spans="2:13" ht="25.5" x14ac:dyDescent="0.25">
      <c r="B1604" s="38" t="s">
        <v>541</v>
      </c>
      <c r="C1604" s="35" t="s">
        <v>542</v>
      </c>
      <c r="D1604" s="35" t="s">
        <v>473</v>
      </c>
      <c r="E1604" s="36" t="s">
        <v>532</v>
      </c>
      <c r="F1604" s="28">
        <v>90.57</v>
      </c>
      <c r="G1604" s="19">
        <f t="shared" si="216"/>
        <v>18.11</v>
      </c>
      <c r="H1604" s="25">
        <f t="shared" si="217"/>
        <v>108.67999999999999</v>
      </c>
      <c r="I1604" s="51"/>
      <c r="J1604"/>
      <c r="K1604"/>
      <c r="L1604"/>
      <c r="M1604"/>
    </row>
    <row r="1605" spans="2:13" ht="15.75" customHeight="1" x14ac:dyDescent="0.25">
      <c r="B1605" s="38" t="s">
        <v>543</v>
      </c>
      <c r="C1605" s="35" t="s">
        <v>544</v>
      </c>
      <c r="D1605" s="459" t="s">
        <v>500</v>
      </c>
      <c r="E1605" s="45"/>
      <c r="F1605" s="23"/>
      <c r="G1605" s="19"/>
      <c r="H1605" s="25"/>
      <c r="I1605" s="51"/>
      <c r="J1605"/>
      <c r="K1605"/>
      <c r="L1605"/>
      <c r="M1605"/>
    </row>
    <row r="1606" spans="2:13" x14ac:dyDescent="0.25">
      <c r="B1606" s="38" t="s">
        <v>545</v>
      </c>
      <c r="C1606" s="35" t="s">
        <v>546</v>
      </c>
      <c r="D1606" s="460"/>
      <c r="E1606" s="36" t="s">
        <v>479</v>
      </c>
      <c r="F1606" s="28">
        <v>225.9</v>
      </c>
      <c r="G1606" s="19">
        <f t="shared" si="216"/>
        <v>45.18</v>
      </c>
      <c r="H1606" s="25">
        <f t="shared" si="217"/>
        <v>271.08</v>
      </c>
      <c r="I1606" s="51"/>
      <c r="J1606"/>
      <c r="K1606"/>
      <c r="L1606"/>
      <c r="M1606"/>
    </row>
    <row r="1607" spans="2:13" ht="38.25" x14ac:dyDescent="0.25">
      <c r="B1607" s="38" t="s">
        <v>547</v>
      </c>
      <c r="C1607" s="35" t="s">
        <v>548</v>
      </c>
      <c r="D1607" s="461"/>
      <c r="E1607" s="36" t="s">
        <v>549</v>
      </c>
      <c r="F1607" s="28">
        <v>130.26</v>
      </c>
      <c r="G1607" s="19">
        <f t="shared" si="216"/>
        <v>26.05</v>
      </c>
      <c r="H1607" s="25">
        <f t="shared" si="217"/>
        <v>156.31</v>
      </c>
      <c r="I1607" s="51"/>
      <c r="J1607"/>
      <c r="K1607"/>
      <c r="L1607"/>
      <c r="M1607"/>
    </row>
    <row r="1608" spans="2:13" ht="15.75" customHeight="1" x14ac:dyDescent="0.25">
      <c r="B1608" s="38" t="s">
        <v>550</v>
      </c>
      <c r="C1608" s="35" t="s">
        <v>551</v>
      </c>
      <c r="D1608" s="459" t="s">
        <v>500</v>
      </c>
      <c r="E1608" s="36"/>
      <c r="F1608" s="28"/>
      <c r="G1608" s="19"/>
      <c r="H1608" s="25"/>
      <c r="I1608" s="51"/>
      <c r="J1608"/>
      <c r="K1608"/>
      <c r="L1608"/>
      <c r="M1608"/>
    </row>
    <row r="1609" spans="2:13" x14ac:dyDescent="0.25">
      <c r="B1609" s="38" t="s">
        <v>552</v>
      </c>
      <c r="C1609" s="35" t="s">
        <v>553</v>
      </c>
      <c r="D1609" s="460"/>
      <c r="E1609" s="36" t="s">
        <v>554</v>
      </c>
      <c r="F1609" s="28">
        <v>0.76</v>
      </c>
      <c r="G1609" s="19">
        <f t="shared" si="216"/>
        <v>0.15</v>
      </c>
      <c r="H1609" s="25">
        <f t="shared" si="217"/>
        <v>0.91</v>
      </c>
      <c r="I1609" s="51"/>
      <c r="J1609"/>
      <c r="K1609"/>
      <c r="L1609"/>
      <c r="M1609"/>
    </row>
    <row r="1610" spans="2:13" x14ac:dyDescent="0.25">
      <c r="B1610" s="38" t="s">
        <v>555</v>
      </c>
      <c r="C1610" s="35" t="s">
        <v>556</v>
      </c>
      <c r="D1610" s="461"/>
      <c r="E1610" s="36" t="s">
        <v>557</v>
      </c>
      <c r="F1610" s="28">
        <v>0.45</v>
      </c>
      <c r="G1610" s="19">
        <f t="shared" si="216"/>
        <v>0.09</v>
      </c>
      <c r="H1610" s="25">
        <f t="shared" si="217"/>
        <v>0.54</v>
      </c>
      <c r="I1610" s="51"/>
      <c r="J1610"/>
      <c r="K1610"/>
      <c r="L1610"/>
      <c r="M1610"/>
    </row>
    <row r="1611" spans="2:13" x14ac:dyDescent="0.25">
      <c r="B1611" s="38" t="s">
        <v>558</v>
      </c>
      <c r="C1611" s="35" t="s">
        <v>559</v>
      </c>
      <c r="D1611" s="459" t="s">
        <v>500</v>
      </c>
      <c r="E1611" s="36"/>
      <c r="F1611" s="41"/>
      <c r="G1611" s="19"/>
      <c r="H1611" s="25"/>
      <c r="I1611" s="51"/>
      <c r="J1611"/>
      <c r="K1611"/>
      <c r="L1611"/>
      <c r="M1611"/>
    </row>
    <row r="1612" spans="2:13" x14ac:dyDescent="0.25">
      <c r="B1612" s="38" t="s">
        <v>560</v>
      </c>
      <c r="C1612" s="35" t="s">
        <v>553</v>
      </c>
      <c r="D1612" s="461"/>
      <c r="E1612" s="36" t="s">
        <v>561</v>
      </c>
      <c r="F1612" s="41">
        <v>812.33</v>
      </c>
      <c r="G1612" s="19">
        <f t="shared" si="216"/>
        <v>162.47</v>
      </c>
      <c r="H1612" s="25">
        <f t="shared" si="217"/>
        <v>974.80000000000007</v>
      </c>
      <c r="I1612" s="51"/>
      <c r="J1612"/>
      <c r="K1612"/>
      <c r="L1612"/>
      <c r="M1612"/>
    </row>
    <row r="1613" spans="2:13" ht="15.75" customHeight="1" x14ac:dyDescent="0.25">
      <c r="B1613" s="38" t="s">
        <v>562</v>
      </c>
      <c r="C1613" s="35" t="s">
        <v>563</v>
      </c>
      <c r="D1613" s="459" t="s">
        <v>500</v>
      </c>
      <c r="E1613" s="36"/>
      <c r="F1613" s="23"/>
      <c r="G1613" s="19"/>
      <c r="H1613" s="25"/>
      <c r="I1613" s="51"/>
      <c r="J1613"/>
      <c r="K1613"/>
      <c r="L1613"/>
      <c r="M1613"/>
    </row>
    <row r="1614" spans="2:13" x14ac:dyDescent="0.25">
      <c r="B1614" s="38" t="s">
        <v>564</v>
      </c>
      <c r="C1614" s="35" t="s">
        <v>565</v>
      </c>
      <c r="D1614" s="460"/>
      <c r="E1614" s="36" t="s">
        <v>479</v>
      </c>
      <c r="F1614" s="41">
        <v>189.81</v>
      </c>
      <c r="G1614" s="19">
        <f t="shared" si="216"/>
        <v>37.96</v>
      </c>
      <c r="H1614" s="25">
        <f t="shared" si="217"/>
        <v>227.77</v>
      </c>
      <c r="I1614" s="51"/>
      <c r="J1614"/>
      <c r="K1614"/>
      <c r="L1614"/>
      <c r="M1614"/>
    </row>
    <row r="1615" spans="2:13" ht="38.25" x14ac:dyDescent="0.25">
      <c r="B1615" s="38" t="s">
        <v>566</v>
      </c>
      <c r="C1615" s="35" t="s">
        <v>567</v>
      </c>
      <c r="D1615" s="461"/>
      <c r="E1615" s="36" t="s">
        <v>568</v>
      </c>
      <c r="F1615" s="41">
        <v>112.22</v>
      </c>
      <c r="G1615" s="19">
        <f t="shared" si="216"/>
        <v>22.44</v>
      </c>
      <c r="H1615" s="25">
        <f t="shared" si="217"/>
        <v>134.66</v>
      </c>
      <c r="I1615" s="51"/>
      <c r="J1615"/>
      <c r="K1615"/>
      <c r="L1615"/>
      <c r="M1615"/>
    </row>
    <row r="1616" spans="2:13" ht="25.5" x14ac:dyDescent="0.25">
      <c r="B1616" s="38" t="s">
        <v>569</v>
      </c>
      <c r="C1616" s="35" t="s">
        <v>570</v>
      </c>
      <c r="D1616" s="35" t="s">
        <v>473</v>
      </c>
      <c r="E1616" s="36" t="s">
        <v>476</v>
      </c>
      <c r="F1616" s="41">
        <v>4.75</v>
      </c>
      <c r="G1616" s="19">
        <f t="shared" si="216"/>
        <v>0.95</v>
      </c>
      <c r="H1616" s="25">
        <f t="shared" si="217"/>
        <v>5.7</v>
      </c>
      <c r="I1616" s="51"/>
      <c r="J1616"/>
      <c r="K1616"/>
      <c r="L1616"/>
      <c r="M1616"/>
    </row>
    <row r="1617" spans="2:13" ht="25.5" x14ac:dyDescent="0.25">
      <c r="B1617" s="38" t="s">
        <v>571</v>
      </c>
      <c r="C1617" s="35" t="s">
        <v>572</v>
      </c>
      <c r="D1617" s="459" t="s">
        <v>573</v>
      </c>
      <c r="E1617" s="36"/>
      <c r="F1617" s="23"/>
      <c r="G1617" s="19"/>
      <c r="H1617" s="25"/>
      <c r="I1617" s="51"/>
      <c r="J1617"/>
      <c r="K1617"/>
      <c r="L1617"/>
      <c r="M1617"/>
    </row>
    <row r="1618" spans="2:13" x14ac:dyDescent="0.25">
      <c r="B1618" s="38" t="s">
        <v>574</v>
      </c>
      <c r="C1618" s="35" t="s">
        <v>546</v>
      </c>
      <c r="D1618" s="460"/>
      <c r="E1618" s="36" t="s">
        <v>479</v>
      </c>
      <c r="F1618" s="28">
        <v>184.39</v>
      </c>
      <c r="G1618" s="19">
        <f t="shared" si="216"/>
        <v>36.880000000000003</v>
      </c>
      <c r="H1618" s="25">
        <f t="shared" si="217"/>
        <v>221.26999999999998</v>
      </c>
      <c r="I1618" s="51"/>
      <c r="J1618"/>
      <c r="K1618"/>
      <c r="L1618"/>
      <c r="M1618"/>
    </row>
    <row r="1619" spans="2:13" x14ac:dyDescent="0.25">
      <c r="B1619" s="38" t="s">
        <v>575</v>
      </c>
      <c r="C1619" s="35" t="s">
        <v>548</v>
      </c>
      <c r="D1619" s="461"/>
      <c r="E1619" s="36" t="s">
        <v>479</v>
      </c>
      <c r="F1619" s="28">
        <v>90.57</v>
      </c>
      <c r="G1619" s="19">
        <f t="shared" si="216"/>
        <v>18.11</v>
      </c>
      <c r="H1619" s="25">
        <f t="shared" si="217"/>
        <v>108.67999999999999</v>
      </c>
      <c r="I1619" s="51"/>
      <c r="J1619"/>
      <c r="K1619"/>
      <c r="L1619"/>
      <c r="M1619"/>
    </row>
    <row r="1620" spans="2:13" ht="51" x14ac:dyDescent="0.25">
      <c r="B1620" s="38" t="s">
        <v>576</v>
      </c>
      <c r="C1620" s="42" t="s">
        <v>577</v>
      </c>
      <c r="D1620" s="459" t="s">
        <v>578</v>
      </c>
      <c r="E1620" s="45"/>
      <c r="F1620" s="23"/>
      <c r="G1620" s="19"/>
      <c r="H1620" s="25"/>
      <c r="I1620" s="51"/>
      <c r="J1620"/>
      <c r="K1620"/>
      <c r="L1620"/>
      <c r="M1620"/>
    </row>
    <row r="1621" spans="2:13" ht="267.75" x14ac:dyDescent="0.25">
      <c r="B1621" s="38" t="s">
        <v>579</v>
      </c>
      <c r="C1621" s="35" t="s">
        <v>580</v>
      </c>
      <c r="D1621" s="460"/>
      <c r="E1621" s="45"/>
      <c r="F1621" s="23"/>
      <c r="G1621" s="19"/>
      <c r="H1621" s="25"/>
      <c r="I1621" s="51"/>
      <c r="J1621"/>
      <c r="K1621"/>
      <c r="L1621"/>
      <c r="M1621"/>
    </row>
    <row r="1622" spans="2:13" x14ac:dyDescent="0.25">
      <c r="B1622" s="38" t="s">
        <v>581</v>
      </c>
      <c r="C1622" s="35" t="s">
        <v>491</v>
      </c>
      <c r="D1622" s="460"/>
      <c r="E1622" s="36" t="s">
        <v>479</v>
      </c>
      <c r="F1622" s="28">
        <v>90.57</v>
      </c>
      <c r="G1622" s="19">
        <f t="shared" si="216"/>
        <v>18.11</v>
      </c>
      <c r="H1622" s="25">
        <f t="shared" si="217"/>
        <v>108.67999999999999</v>
      </c>
      <c r="I1622" s="51"/>
      <c r="J1622"/>
      <c r="K1622"/>
      <c r="L1622"/>
      <c r="M1622"/>
    </row>
    <row r="1623" spans="2:13" x14ac:dyDescent="0.25">
      <c r="B1623" s="38" t="s">
        <v>582</v>
      </c>
      <c r="C1623" s="35" t="s">
        <v>583</v>
      </c>
      <c r="D1623" s="460"/>
      <c r="E1623" s="36" t="s">
        <v>532</v>
      </c>
      <c r="F1623" s="28">
        <v>76.13</v>
      </c>
      <c r="G1623" s="19">
        <f t="shared" ref="G1623:G1687" si="218">ROUND(F1623*0.2,2)</f>
        <v>15.23</v>
      </c>
      <c r="H1623" s="25">
        <f t="shared" ref="H1623:H1687" si="219">F1623+G1623</f>
        <v>91.36</v>
      </c>
      <c r="I1623" s="51"/>
      <c r="J1623"/>
      <c r="K1623"/>
      <c r="L1623"/>
      <c r="M1623"/>
    </row>
    <row r="1624" spans="2:13" ht="38.25" x14ac:dyDescent="0.25">
      <c r="B1624" s="38" t="s">
        <v>584</v>
      </c>
      <c r="C1624" s="35" t="s">
        <v>585</v>
      </c>
      <c r="D1624" s="461"/>
      <c r="E1624" s="36" t="s">
        <v>586</v>
      </c>
      <c r="F1624" s="28">
        <v>49.06</v>
      </c>
      <c r="G1624" s="19">
        <f t="shared" si="218"/>
        <v>9.81</v>
      </c>
      <c r="H1624" s="25">
        <f t="shared" si="219"/>
        <v>58.870000000000005</v>
      </c>
      <c r="I1624" s="51"/>
      <c r="J1624"/>
      <c r="K1624"/>
      <c r="L1624"/>
      <c r="M1624"/>
    </row>
    <row r="1625" spans="2:13" ht="25.5" x14ac:dyDescent="0.25">
      <c r="B1625" s="38" t="s">
        <v>587</v>
      </c>
      <c r="C1625" s="35" t="s">
        <v>588</v>
      </c>
      <c r="D1625" s="459" t="s">
        <v>589</v>
      </c>
      <c r="E1625" s="45"/>
      <c r="F1625" s="23"/>
      <c r="G1625" s="19"/>
      <c r="H1625" s="25"/>
      <c r="I1625" s="51"/>
      <c r="J1625"/>
      <c r="K1625"/>
      <c r="L1625"/>
      <c r="M1625"/>
    </row>
    <row r="1626" spans="2:13" x14ac:dyDescent="0.25">
      <c r="B1626" s="38" t="s">
        <v>590</v>
      </c>
      <c r="C1626" s="35" t="s">
        <v>591</v>
      </c>
      <c r="D1626" s="460"/>
      <c r="E1626" s="36" t="s">
        <v>479</v>
      </c>
      <c r="F1626" s="28">
        <v>106.8</v>
      </c>
      <c r="G1626" s="19">
        <f t="shared" si="218"/>
        <v>21.36</v>
      </c>
      <c r="H1626" s="25">
        <f t="shared" si="219"/>
        <v>128.16</v>
      </c>
      <c r="I1626" s="51"/>
      <c r="J1626"/>
      <c r="K1626"/>
      <c r="L1626"/>
      <c r="M1626"/>
    </row>
    <row r="1627" spans="2:13" ht="38.25" x14ac:dyDescent="0.25">
      <c r="B1627" s="38" t="s">
        <v>592</v>
      </c>
      <c r="C1627" s="35" t="s">
        <v>593</v>
      </c>
      <c r="D1627" s="461"/>
      <c r="E1627" s="36" t="s">
        <v>594</v>
      </c>
      <c r="F1627" s="41">
        <v>1.37</v>
      </c>
      <c r="G1627" s="19">
        <f t="shared" si="218"/>
        <v>0.27</v>
      </c>
      <c r="H1627" s="25">
        <f t="shared" si="219"/>
        <v>1.6400000000000001</v>
      </c>
      <c r="I1627" s="51"/>
      <c r="J1627"/>
      <c r="K1627"/>
      <c r="L1627"/>
      <c r="M1627"/>
    </row>
    <row r="1628" spans="2:13" ht="38.25" x14ac:dyDescent="0.25">
      <c r="B1628" s="38" t="s">
        <v>595</v>
      </c>
      <c r="C1628" s="35" t="s">
        <v>596</v>
      </c>
      <c r="D1628" s="35" t="s">
        <v>500</v>
      </c>
      <c r="E1628" s="36" t="s">
        <v>532</v>
      </c>
      <c r="F1628" s="28">
        <v>34.06</v>
      </c>
      <c r="G1628" s="19">
        <f t="shared" si="218"/>
        <v>6.81</v>
      </c>
      <c r="H1628" s="25">
        <f t="shared" si="219"/>
        <v>40.870000000000005</v>
      </c>
      <c r="I1628" s="51"/>
      <c r="J1628"/>
      <c r="K1628"/>
      <c r="L1628"/>
      <c r="M1628"/>
    </row>
    <row r="1629" spans="2:13" ht="25.5" x14ac:dyDescent="0.25">
      <c r="B1629" s="38" t="s">
        <v>597</v>
      </c>
      <c r="C1629" s="35" t="s">
        <v>598</v>
      </c>
      <c r="D1629" s="35" t="s">
        <v>599</v>
      </c>
      <c r="E1629" s="36" t="s">
        <v>532</v>
      </c>
      <c r="F1629" s="28">
        <v>49.06</v>
      </c>
      <c r="G1629" s="19">
        <f t="shared" si="218"/>
        <v>9.81</v>
      </c>
      <c r="H1629" s="25">
        <f t="shared" si="219"/>
        <v>58.870000000000005</v>
      </c>
      <c r="I1629" s="51"/>
      <c r="J1629"/>
      <c r="K1629"/>
      <c r="L1629"/>
      <c r="M1629"/>
    </row>
    <row r="1630" spans="2:13" ht="127.5" x14ac:dyDescent="0.25">
      <c r="B1630" s="38" t="s">
        <v>600</v>
      </c>
      <c r="C1630" s="43" t="s">
        <v>601</v>
      </c>
      <c r="D1630" s="35" t="s">
        <v>500</v>
      </c>
      <c r="E1630" s="36" t="s">
        <v>532</v>
      </c>
      <c r="F1630" s="41">
        <v>20.07</v>
      </c>
      <c r="G1630" s="19">
        <f t="shared" si="218"/>
        <v>4.01</v>
      </c>
      <c r="H1630" s="25">
        <f t="shared" si="219"/>
        <v>24.08</v>
      </c>
      <c r="I1630" s="51"/>
      <c r="J1630"/>
      <c r="K1630"/>
      <c r="L1630"/>
      <c r="M1630"/>
    </row>
    <row r="1631" spans="2:13" ht="25.5" x14ac:dyDescent="0.25">
      <c r="B1631" s="38" t="s">
        <v>602</v>
      </c>
      <c r="C1631" s="35" t="s">
        <v>603</v>
      </c>
      <c r="D1631" s="35" t="s">
        <v>500</v>
      </c>
      <c r="E1631" s="36" t="s">
        <v>532</v>
      </c>
      <c r="F1631" s="41">
        <v>34.06</v>
      </c>
      <c r="G1631" s="19">
        <f t="shared" si="218"/>
        <v>6.81</v>
      </c>
      <c r="H1631" s="25">
        <f t="shared" si="219"/>
        <v>40.870000000000005</v>
      </c>
      <c r="I1631" s="51"/>
      <c r="J1631"/>
      <c r="K1631"/>
      <c r="L1631"/>
      <c r="M1631"/>
    </row>
    <row r="1632" spans="2:13" ht="25.5" x14ac:dyDescent="0.25">
      <c r="B1632" s="38" t="s">
        <v>604</v>
      </c>
      <c r="C1632" s="35" t="s">
        <v>605</v>
      </c>
      <c r="D1632" s="35" t="s">
        <v>500</v>
      </c>
      <c r="E1632" s="36" t="s">
        <v>532</v>
      </c>
      <c r="F1632" s="41">
        <v>34.06</v>
      </c>
      <c r="G1632" s="19">
        <f t="shared" si="218"/>
        <v>6.81</v>
      </c>
      <c r="H1632" s="25">
        <f t="shared" si="219"/>
        <v>40.870000000000005</v>
      </c>
      <c r="I1632" s="51"/>
      <c r="J1632"/>
      <c r="K1632"/>
      <c r="L1632"/>
      <c r="M1632"/>
    </row>
    <row r="1633" spans="2:13" ht="25.5" x14ac:dyDescent="0.25">
      <c r="B1633" s="38" t="s">
        <v>606</v>
      </c>
      <c r="C1633" s="35" t="s">
        <v>607</v>
      </c>
      <c r="D1633" s="35" t="s">
        <v>500</v>
      </c>
      <c r="E1633" s="36" t="s">
        <v>532</v>
      </c>
      <c r="F1633" s="41">
        <v>24.47</v>
      </c>
      <c r="G1633" s="19">
        <f t="shared" si="218"/>
        <v>4.8899999999999997</v>
      </c>
      <c r="H1633" s="25">
        <f t="shared" si="219"/>
        <v>29.36</v>
      </c>
      <c r="I1633" s="51"/>
      <c r="J1633"/>
      <c r="K1633"/>
      <c r="L1633"/>
      <c r="M1633"/>
    </row>
    <row r="1634" spans="2:13" ht="76.5" x14ac:dyDescent="0.25">
      <c r="B1634" s="38" t="s">
        <v>608</v>
      </c>
      <c r="C1634" s="39" t="s">
        <v>609</v>
      </c>
      <c r="D1634" s="35" t="s">
        <v>500</v>
      </c>
      <c r="E1634" s="36" t="s">
        <v>532</v>
      </c>
      <c r="F1634" s="28">
        <v>6.49</v>
      </c>
      <c r="G1634" s="19">
        <f t="shared" si="218"/>
        <v>1.3</v>
      </c>
      <c r="H1634" s="25">
        <f t="shared" si="219"/>
        <v>7.79</v>
      </c>
      <c r="I1634" s="51"/>
      <c r="J1634"/>
      <c r="K1634"/>
      <c r="L1634"/>
      <c r="M1634"/>
    </row>
    <row r="1635" spans="2:13" ht="76.5" x14ac:dyDescent="0.25">
      <c r="B1635" s="38" t="s">
        <v>610</v>
      </c>
      <c r="C1635" s="39" t="s">
        <v>611</v>
      </c>
      <c r="D1635" s="35" t="s">
        <v>500</v>
      </c>
      <c r="E1635" s="36" t="s">
        <v>612</v>
      </c>
      <c r="F1635" s="41">
        <v>30.45</v>
      </c>
      <c r="G1635" s="19">
        <f t="shared" si="218"/>
        <v>6.09</v>
      </c>
      <c r="H1635" s="25">
        <f t="shared" si="219"/>
        <v>36.54</v>
      </c>
      <c r="I1635" s="51"/>
      <c r="J1635"/>
      <c r="K1635"/>
      <c r="L1635"/>
      <c r="M1635"/>
    </row>
    <row r="1636" spans="2:13" ht="25.5" x14ac:dyDescent="0.25">
      <c r="B1636" s="38" t="s">
        <v>613</v>
      </c>
      <c r="C1636" s="35" t="s">
        <v>614</v>
      </c>
      <c r="D1636" s="35" t="s">
        <v>500</v>
      </c>
      <c r="E1636" s="36" t="s">
        <v>532</v>
      </c>
      <c r="F1636" s="41">
        <v>30.45</v>
      </c>
      <c r="G1636" s="19">
        <f t="shared" si="218"/>
        <v>6.09</v>
      </c>
      <c r="H1636" s="25">
        <f t="shared" si="219"/>
        <v>36.54</v>
      </c>
      <c r="I1636" s="51"/>
      <c r="J1636"/>
      <c r="K1636"/>
      <c r="L1636"/>
      <c r="M1636"/>
    </row>
    <row r="1637" spans="2:13" ht="25.5" x14ac:dyDescent="0.25">
      <c r="B1637" s="38" t="s">
        <v>615</v>
      </c>
      <c r="C1637" s="35" t="s">
        <v>616</v>
      </c>
      <c r="D1637" s="35" t="s">
        <v>500</v>
      </c>
      <c r="E1637" s="36" t="s">
        <v>532</v>
      </c>
      <c r="F1637" s="41">
        <v>30.45</v>
      </c>
      <c r="G1637" s="19">
        <f t="shared" si="218"/>
        <v>6.09</v>
      </c>
      <c r="H1637" s="25">
        <f t="shared" si="219"/>
        <v>36.54</v>
      </c>
      <c r="I1637" s="51"/>
      <c r="J1637"/>
      <c r="K1637"/>
      <c r="L1637"/>
      <c r="M1637"/>
    </row>
    <row r="1638" spans="2:13" ht="25.5" x14ac:dyDescent="0.25">
      <c r="B1638" s="38" t="s">
        <v>617</v>
      </c>
      <c r="C1638" s="35" t="s">
        <v>618</v>
      </c>
      <c r="D1638" s="35" t="s">
        <v>500</v>
      </c>
      <c r="E1638" s="36" t="s">
        <v>532</v>
      </c>
      <c r="F1638" s="41">
        <v>30.45</v>
      </c>
      <c r="G1638" s="19">
        <f t="shared" si="218"/>
        <v>6.09</v>
      </c>
      <c r="H1638" s="25">
        <f t="shared" si="219"/>
        <v>36.54</v>
      </c>
      <c r="I1638" s="51"/>
      <c r="J1638"/>
      <c r="K1638"/>
      <c r="L1638"/>
      <c r="M1638"/>
    </row>
    <row r="1639" spans="2:13" ht="25.5" x14ac:dyDescent="0.25">
      <c r="B1639" s="38" t="s">
        <v>619</v>
      </c>
      <c r="C1639" s="35" t="s">
        <v>620</v>
      </c>
      <c r="D1639" s="35" t="s">
        <v>500</v>
      </c>
      <c r="E1639" s="36" t="s">
        <v>532</v>
      </c>
      <c r="F1639" s="41">
        <v>34.06</v>
      </c>
      <c r="G1639" s="19">
        <f t="shared" si="218"/>
        <v>6.81</v>
      </c>
      <c r="H1639" s="25">
        <f t="shared" si="219"/>
        <v>40.870000000000005</v>
      </c>
      <c r="I1639" s="51"/>
      <c r="J1639"/>
      <c r="K1639"/>
      <c r="L1639"/>
      <c r="M1639"/>
    </row>
    <row r="1640" spans="2:13" ht="25.5" x14ac:dyDescent="0.25">
      <c r="B1640" s="38" t="s">
        <v>621</v>
      </c>
      <c r="C1640" s="35" t="s">
        <v>622</v>
      </c>
      <c r="D1640" s="35" t="s">
        <v>500</v>
      </c>
      <c r="E1640" s="36" t="s">
        <v>532</v>
      </c>
      <c r="F1640" s="41">
        <v>34.06</v>
      </c>
      <c r="G1640" s="19">
        <f t="shared" si="218"/>
        <v>6.81</v>
      </c>
      <c r="H1640" s="25">
        <f t="shared" si="219"/>
        <v>40.870000000000005</v>
      </c>
      <c r="I1640" s="51"/>
      <c r="J1640"/>
      <c r="K1640"/>
      <c r="L1640"/>
      <c r="M1640"/>
    </row>
    <row r="1641" spans="2:13" ht="63.75" x14ac:dyDescent="0.25">
      <c r="B1641" s="38" t="s">
        <v>623</v>
      </c>
      <c r="C1641" s="42" t="s">
        <v>624</v>
      </c>
      <c r="D1641" s="459" t="s">
        <v>625</v>
      </c>
      <c r="E1641" s="103"/>
      <c r="F1641" s="23"/>
      <c r="G1641" s="19"/>
      <c r="H1641" s="25"/>
      <c r="I1641" s="51"/>
      <c r="J1641"/>
      <c r="K1641"/>
      <c r="L1641"/>
      <c r="M1641"/>
    </row>
    <row r="1642" spans="2:13" x14ac:dyDescent="0.25">
      <c r="B1642" s="38" t="s">
        <v>626</v>
      </c>
      <c r="C1642" s="35" t="s">
        <v>627</v>
      </c>
      <c r="D1642" s="460"/>
      <c r="E1642" s="36" t="s">
        <v>532</v>
      </c>
      <c r="F1642" s="28">
        <v>34.06</v>
      </c>
      <c r="G1642" s="19">
        <f t="shared" si="218"/>
        <v>6.81</v>
      </c>
      <c r="H1642" s="25">
        <f t="shared" si="219"/>
        <v>40.870000000000005</v>
      </c>
      <c r="I1642" s="51"/>
      <c r="J1642"/>
      <c r="K1642"/>
      <c r="L1642"/>
      <c r="M1642"/>
    </row>
    <row r="1643" spans="2:13" x14ac:dyDescent="0.25">
      <c r="B1643" s="38" t="s">
        <v>628</v>
      </c>
      <c r="C1643" s="35" t="s">
        <v>629</v>
      </c>
      <c r="D1643" s="460"/>
      <c r="E1643" s="36" t="s">
        <v>532</v>
      </c>
      <c r="F1643" s="28">
        <v>49.06</v>
      </c>
      <c r="G1643" s="19">
        <f t="shared" si="218"/>
        <v>9.81</v>
      </c>
      <c r="H1643" s="25">
        <f t="shared" si="219"/>
        <v>58.870000000000005</v>
      </c>
      <c r="I1643" s="51"/>
      <c r="J1643"/>
      <c r="K1643"/>
      <c r="L1643"/>
      <c r="M1643"/>
    </row>
    <row r="1644" spans="2:13" x14ac:dyDescent="0.25">
      <c r="B1644" s="38" t="s">
        <v>630</v>
      </c>
      <c r="C1644" s="35" t="s">
        <v>631</v>
      </c>
      <c r="D1644" s="460"/>
      <c r="E1644" s="36"/>
      <c r="F1644" s="23"/>
      <c r="G1644" s="19">
        <f t="shared" si="218"/>
        <v>0</v>
      </c>
      <c r="H1644" s="25"/>
      <c r="I1644" s="51"/>
      <c r="J1644"/>
      <c r="K1644"/>
      <c r="L1644"/>
      <c r="M1644"/>
    </row>
    <row r="1645" spans="2:13" x14ac:dyDescent="0.25">
      <c r="B1645" s="38" t="s">
        <v>632</v>
      </c>
      <c r="C1645" s="35" t="s">
        <v>633</v>
      </c>
      <c r="D1645" s="460"/>
      <c r="E1645" s="36" t="s">
        <v>634</v>
      </c>
      <c r="F1645" s="28">
        <v>14.29</v>
      </c>
      <c r="G1645" s="19">
        <f t="shared" si="218"/>
        <v>2.86</v>
      </c>
      <c r="H1645" s="25">
        <f t="shared" si="219"/>
        <v>17.149999999999999</v>
      </c>
      <c r="I1645" s="51"/>
      <c r="J1645"/>
      <c r="K1645"/>
      <c r="L1645"/>
      <c r="M1645"/>
    </row>
    <row r="1646" spans="2:13" x14ac:dyDescent="0.25">
      <c r="B1646" s="38" t="s">
        <v>635</v>
      </c>
      <c r="C1646" s="35" t="s">
        <v>636</v>
      </c>
      <c r="D1646" s="460"/>
      <c r="E1646" s="36" t="s">
        <v>634</v>
      </c>
      <c r="F1646" s="28">
        <v>16.47</v>
      </c>
      <c r="G1646" s="19">
        <f t="shared" si="218"/>
        <v>3.29</v>
      </c>
      <c r="H1646" s="25">
        <f t="shared" si="219"/>
        <v>19.759999999999998</v>
      </c>
      <c r="I1646" s="51"/>
      <c r="J1646"/>
      <c r="K1646"/>
      <c r="L1646"/>
      <c r="M1646"/>
    </row>
    <row r="1647" spans="2:13" x14ac:dyDescent="0.25">
      <c r="B1647" s="38" t="s">
        <v>637</v>
      </c>
      <c r="C1647" s="35" t="s">
        <v>638</v>
      </c>
      <c r="D1647" s="460"/>
      <c r="E1647" s="36" t="s">
        <v>634</v>
      </c>
      <c r="F1647" s="28">
        <v>20.13</v>
      </c>
      <c r="G1647" s="19">
        <f t="shared" si="218"/>
        <v>4.03</v>
      </c>
      <c r="H1647" s="25">
        <f t="shared" si="219"/>
        <v>24.16</v>
      </c>
      <c r="I1647" s="51"/>
      <c r="J1647"/>
      <c r="K1647"/>
      <c r="L1647"/>
      <c r="M1647"/>
    </row>
    <row r="1648" spans="2:13" x14ac:dyDescent="0.25">
      <c r="B1648" s="38" t="s">
        <v>639</v>
      </c>
      <c r="C1648" s="35" t="s">
        <v>640</v>
      </c>
      <c r="D1648" s="460"/>
      <c r="E1648" s="36" t="s">
        <v>634</v>
      </c>
      <c r="F1648" s="28">
        <v>22.64</v>
      </c>
      <c r="G1648" s="19">
        <f t="shared" si="218"/>
        <v>4.53</v>
      </c>
      <c r="H1648" s="25">
        <f t="shared" si="219"/>
        <v>27.17</v>
      </c>
      <c r="I1648" s="51"/>
      <c r="J1648"/>
      <c r="K1648"/>
      <c r="L1648"/>
      <c r="M1648"/>
    </row>
    <row r="1649" spans="2:13" x14ac:dyDescent="0.25">
      <c r="B1649" s="38" t="s">
        <v>641</v>
      </c>
      <c r="C1649" s="35" t="s">
        <v>642</v>
      </c>
      <c r="D1649" s="460"/>
      <c r="E1649" s="36" t="s">
        <v>634</v>
      </c>
      <c r="F1649" s="28">
        <v>25.88</v>
      </c>
      <c r="G1649" s="19">
        <f t="shared" si="218"/>
        <v>5.18</v>
      </c>
      <c r="H1649" s="25">
        <f t="shared" si="219"/>
        <v>31.06</v>
      </c>
      <c r="I1649" s="51"/>
      <c r="J1649"/>
      <c r="K1649"/>
      <c r="L1649"/>
      <c r="M1649"/>
    </row>
    <row r="1650" spans="2:13" x14ac:dyDescent="0.25">
      <c r="B1650" s="38" t="s">
        <v>643</v>
      </c>
      <c r="C1650" s="35" t="s">
        <v>644</v>
      </c>
      <c r="D1650" s="460"/>
      <c r="E1650" s="36" t="s">
        <v>634</v>
      </c>
      <c r="F1650" s="41">
        <v>6.04</v>
      </c>
      <c r="G1650" s="19">
        <f t="shared" si="218"/>
        <v>1.21</v>
      </c>
      <c r="H1650" s="25">
        <f t="shared" si="219"/>
        <v>7.25</v>
      </c>
      <c r="I1650" s="51"/>
      <c r="J1650"/>
      <c r="K1650"/>
      <c r="L1650"/>
      <c r="M1650"/>
    </row>
    <row r="1651" spans="2:13" x14ac:dyDescent="0.25">
      <c r="B1651" s="38" t="s">
        <v>645</v>
      </c>
      <c r="C1651" s="35" t="s">
        <v>646</v>
      </c>
      <c r="D1651" s="460"/>
      <c r="E1651" s="36"/>
      <c r="F1651" s="23"/>
      <c r="G1651" s="19"/>
      <c r="H1651" s="25"/>
      <c r="I1651" s="51"/>
      <c r="J1651"/>
      <c r="K1651"/>
      <c r="L1651"/>
      <c r="M1651"/>
    </row>
    <row r="1652" spans="2:13" x14ac:dyDescent="0.25">
      <c r="B1652" s="38" t="s">
        <v>647</v>
      </c>
      <c r="C1652" s="35" t="s">
        <v>633</v>
      </c>
      <c r="D1652" s="460"/>
      <c r="E1652" s="36" t="s">
        <v>634</v>
      </c>
      <c r="F1652" s="28">
        <v>8.23</v>
      </c>
      <c r="G1652" s="19">
        <f t="shared" si="218"/>
        <v>1.65</v>
      </c>
      <c r="H1652" s="25">
        <f t="shared" si="219"/>
        <v>9.8800000000000008</v>
      </c>
      <c r="I1652" s="51"/>
      <c r="J1652"/>
      <c r="K1652"/>
      <c r="L1652"/>
      <c r="M1652"/>
    </row>
    <row r="1653" spans="2:13" ht="25.5" x14ac:dyDescent="0.25">
      <c r="B1653" s="38" t="s">
        <v>648</v>
      </c>
      <c r="C1653" s="35" t="s">
        <v>649</v>
      </c>
      <c r="D1653" s="460"/>
      <c r="E1653" s="36" t="s">
        <v>479</v>
      </c>
      <c r="F1653" s="28">
        <v>346.79</v>
      </c>
      <c r="G1653" s="19">
        <f t="shared" si="218"/>
        <v>69.36</v>
      </c>
      <c r="H1653" s="25">
        <f t="shared" si="219"/>
        <v>416.15000000000003</v>
      </c>
      <c r="I1653" s="51"/>
      <c r="J1653"/>
      <c r="K1653"/>
      <c r="L1653"/>
      <c r="M1653"/>
    </row>
    <row r="1654" spans="2:13" x14ac:dyDescent="0.25">
      <c r="B1654" s="38" t="s">
        <v>650</v>
      </c>
      <c r="C1654" s="35" t="s">
        <v>651</v>
      </c>
      <c r="D1654" s="461"/>
      <c r="E1654" s="36" t="s">
        <v>532</v>
      </c>
      <c r="F1654" s="28">
        <v>34.06</v>
      </c>
      <c r="G1654" s="19">
        <f t="shared" si="218"/>
        <v>6.81</v>
      </c>
      <c r="H1654" s="25">
        <f t="shared" si="219"/>
        <v>40.870000000000005</v>
      </c>
      <c r="I1654" s="51"/>
      <c r="J1654"/>
      <c r="K1654"/>
      <c r="L1654"/>
      <c r="M1654"/>
    </row>
    <row r="1655" spans="2:13" ht="47.25" customHeight="1" x14ac:dyDescent="0.25">
      <c r="B1655" s="38" t="s">
        <v>652</v>
      </c>
      <c r="C1655" s="42" t="s">
        <v>653</v>
      </c>
      <c r="D1655" s="459" t="s">
        <v>625</v>
      </c>
      <c r="E1655" s="36"/>
      <c r="F1655" s="23"/>
      <c r="G1655" s="19"/>
      <c r="H1655" s="25"/>
      <c r="I1655" s="51"/>
      <c r="J1655"/>
      <c r="K1655"/>
      <c r="L1655"/>
      <c r="M1655"/>
    </row>
    <row r="1656" spans="2:13" x14ac:dyDescent="0.25">
      <c r="B1656" s="38" t="s">
        <v>654</v>
      </c>
      <c r="C1656" s="35" t="s">
        <v>655</v>
      </c>
      <c r="D1656" s="460"/>
      <c r="E1656" s="36" t="s">
        <v>656</v>
      </c>
      <c r="F1656" s="41">
        <v>3.12</v>
      </c>
      <c r="G1656" s="19">
        <f t="shared" si="218"/>
        <v>0.62</v>
      </c>
      <c r="H1656" s="25">
        <f t="shared" si="219"/>
        <v>3.74</v>
      </c>
      <c r="I1656" s="51"/>
      <c r="J1656"/>
      <c r="K1656"/>
      <c r="L1656"/>
      <c r="M1656"/>
    </row>
    <row r="1657" spans="2:13" ht="25.5" x14ac:dyDescent="0.25">
      <c r="B1657" s="38" t="s">
        <v>657</v>
      </c>
      <c r="C1657" s="35" t="s">
        <v>658</v>
      </c>
      <c r="D1657" s="460"/>
      <c r="E1657" s="36" t="s">
        <v>476</v>
      </c>
      <c r="F1657" s="41">
        <v>0.36</v>
      </c>
      <c r="G1657" s="19">
        <f t="shared" si="218"/>
        <v>7.0000000000000007E-2</v>
      </c>
      <c r="H1657" s="25">
        <f t="shared" si="219"/>
        <v>0.43</v>
      </c>
      <c r="I1657" s="51"/>
      <c r="J1657"/>
      <c r="K1657"/>
      <c r="L1657"/>
      <c r="M1657"/>
    </row>
    <row r="1658" spans="2:13" x14ac:dyDescent="0.25">
      <c r="B1658" s="38" t="s">
        <v>659</v>
      </c>
      <c r="C1658" s="35" t="s">
        <v>660</v>
      </c>
      <c r="D1658" s="460"/>
      <c r="E1658" s="36" t="s">
        <v>476</v>
      </c>
      <c r="F1658" s="41">
        <v>0.31</v>
      </c>
      <c r="G1658" s="19">
        <f t="shared" si="218"/>
        <v>0.06</v>
      </c>
      <c r="H1658" s="25">
        <f t="shared" si="219"/>
        <v>0.37</v>
      </c>
      <c r="I1658" s="51"/>
      <c r="J1658"/>
      <c r="K1658"/>
      <c r="L1658"/>
      <c r="M1658"/>
    </row>
    <row r="1659" spans="2:13" x14ac:dyDescent="0.25">
      <c r="B1659" s="38" t="s">
        <v>661</v>
      </c>
      <c r="C1659" s="35" t="s">
        <v>662</v>
      </c>
      <c r="D1659" s="460"/>
      <c r="E1659" s="36" t="s">
        <v>656</v>
      </c>
      <c r="F1659" s="41">
        <v>2.74</v>
      </c>
      <c r="G1659" s="19">
        <f t="shared" si="218"/>
        <v>0.55000000000000004</v>
      </c>
      <c r="H1659" s="25">
        <f t="shared" si="219"/>
        <v>3.29</v>
      </c>
      <c r="I1659" s="51"/>
      <c r="J1659"/>
      <c r="K1659"/>
      <c r="L1659"/>
      <c r="M1659"/>
    </row>
    <row r="1660" spans="2:13" x14ac:dyDescent="0.25">
      <c r="B1660" s="38" t="s">
        <v>663</v>
      </c>
      <c r="C1660" s="35" t="s">
        <v>664</v>
      </c>
      <c r="D1660" s="460"/>
      <c r="E1660" s="36" t="s">
        <v>656</v>
      </c>
      <c r="F1660" s="41">
        <v>5.03</v>
      </c>
      <c r="G1660" s="19">
        <f t="shared" si="218"/>
        <v>1.01</v>
      </c>
      <c r="H1660" s="25">
        <f t="shared" si="219"/>
        <v>6.04</v>
      </c>
      <c r="I1660" s="51"/>
      <c r="J1660"/>
      <c r="K1660"/>
      <c r="L1660"/>
      <c r="M1660"/>
    </row>
    <row r="1661" spans="2:13" x14ac:dyDescent="0.25">
      <c r="B1661" s="38" t="s">
        <v>665</v>
      </c>
      <c r="C1661" s="35" t="s">
        <v>666</v>
      </c>
      <c r="D1661" s="460"/>
      <c r="E1661" s="36" t="s">
        <v>656</v>
      </c>
      <c r="F1661" s="41">
        <v>2.7</v>
      </c>
      <c r="G1661" s="19">
        <f t="shared" si="218"/>
        <v>0.54</v>
      </c>
      <c r="H1661" s="25">
        <f t="shared" si="219"/>
        <v>3.24</v>
      </c>
      <c r="I1661" s="51"/>
      <c r="J1661"/>
      <c r="K1661"/>
      <c r="L1661"/>
      <c r="M1661"/>
    </row>
    <row r="1662" spans="2:13" x14ac:dyDescent="0.25">
      <c r="B1662" s="38" t="s">
        <v>667</v>
      </c>
      <c r="C1662" s="35" t="s">
        <v>668</v>
      </c>
      <c r="D1662" s="460"/>
      <c r="E1662" s="36" t="s">
        <v>532</v>
      </c>
      <c r="F1662" s="41">
        <v>15.61</v>
      </c>
      <c r="G1662" s="19">
        <f t="shared" si="218"/>
        <v>3.12</v>
      </c>
      <c r="H1662" s="25">
        <f t="shared" si="219"/>
        <v>18.73</v>
      </c>
      <c r="I1662" s="51"/>
      <c r="J1662"/>
      <c r="K1662"/>
      <c r="L1662"/>
      <c r="M1662"/>
    </row>
    <row r="1663" spans="2:13" x14ac:dyDescent="0.25">
      <c r="B1663" s="38" t="s">
        <v>669</v>
      </c>
      <c r="C1663" s="35" t="s">
        <v>670</v>
      </c>
      <c r="D1663" s="460"/>
      <c r="E1663" s="36" t="s">
        <v>671</v>
      </c>
      <c r="F1663" s="41">
        <v>14.85</v>
      </c>
      <c r="G1663" s="19">
        <f t="shared" si="218"/>
        <v>2.97</v>
      </c>
      <c r="H1663" s="25">
        <f t="shared" si="219"/>
        <v>17.82</v>
      </c>
      <c r="I1663" s="51"/>
      <c r="J1663"/>
      <c r="K1663"/>
      <c r="L1663"/>
      <c r="M1663"/>
    </row>
    <row r="1664" spans="2:13" x14ac:dyDescent="0.25">
      <c r="B1664" s="38" t="s">
        <v>672</v>
      </c>
      <c r="C1664" s="35" t="s">
        <v>673</v>
      </c>
      <c r="D1664" s="461"/>
      <c r="E1664" s="36" t="s">
        <v>476</v>
      </c>
      <c r="F1664" s="41">
        <v>0.14000000000000001</v>
      </c>
      <c r="G1664" s="19">
        <f t="shared" si="218"/>
        <v>0.03</v>
      </c>
      <c r="H1664" s="25">
        <f t="shared" si="219"/>
        <v>0.17</v>
      </c>
      <c r="I1664" s="51"/>
      <c r="J1664"/>
      <c r="K1664"/>
      <c r="L1664"/>
      <c r="M1664"/>
    </row>
    <row r="1665" spans="2:13" ht="102" x14ac:dyDescent="0.25">
      <c r="B1665" s="38" t="s">
        <v>674</v>
      </c>
      <c r="C1665" s="44" t="s">
        <v>675</v>
      </c>
      <c r="D1665" s="35" t="s">
        <v>625</v>
      </c>
      <c r="E1665" s="36" t="s">
        <v>676</v>
      </c>
      <c r="F1665" s="28">
        <v>130.26</v>
      </c>
      <c r="G1665" s="19">
        <f t="shared" si="218"/>
        <v>26.05</v>
      </c>
      <c r="H1665" s="25">
        <f t="shared" si="219"/>
        <v>156.31</v>
      </c>
      <c r="I1665" s="51"/>
      <c r="J1665"/>
      <c r="K1665"/>
      <c r="L1665"/>
      <c r="M1665"/>
    </row>
    <row r="1666" spans="2:13" ht="38.25" x14ac:dyDescent="0.25">
      <c r="B1666" s="38" t="s">
        <v>677</v>
      </c>
      <c r="C1666" s="42" t="s">
        <v>678</v>
      </c>
      <c r="D1666" s="35" t="s">
        <v>589</v>
      </c>
      <c r="E1666" s="45"/>
      <c r="F1666" s="23"/>
      <c r="G1666" s="19"/>
      <c r="H1666" s="25"/>
      <c r="I1666" s="51"/>
      <c r="J1666"/>
      <c r="K1666"/>
      <c r="L1666"/>
      <c r="M1666"/>
    </row>
    <row r="1667" spans="2:13" ht="38.25" x14ac:dyDescent="0.25">
      <c r="B1667" s="38" t="s">
        <v>679</v>
      </c>
      <c r="C1667" s="35" t="s">
        <v>680</v>
      </c>
      <c r="D1667" s="35" t="s">
        <v>625</v>
      </c>
      <c r="E1667" s="36"/>
      <c r="F1667" s="23"/>
      <c r="G1667" s="19"/>
      <c r="H1667" s="25"/>
      <c r="I1667" s="51"/>
      <c r="J1667"/>
      <c r="K1667"/>
      <c r="L1667"/>
      <c r="M1667"/>
    </row>
    <row r="1668" spans="2:13" x14ac:dyDescent="0.25">
      <c r="B1668" s="38" t="s">
        <v>681</v>
      </c>
      <c r="C1668" s="35" t="s">
        <v>682</v>
      </c>
      <c r="D1668" s="35"/>
      <c r="E1668" s="36" t="s">
        <v>683</v>
      </c>
      <c r="F1668" s="41">
        <v>3.12</v>
      </c>
      <c r="G1668" s="19">
        <f t="shared" si="218"/>
        <v>0.62</v>
      </c>
      <c r="H1668" s="25">
        <f t="shared" si="219"/>
        <v>3.74</v>
      </c>
      <c r="I1668" s="51"/>
      <c r="J1668"/>
      <c r="K1668"/>
      <c r="L1668"/>
      <c r="M1668"/>
    </row>
    <row r="1669" spans="2:13" ht="25.5" x14ac:dyDescent="0.25">
      <c r="B1669" s="38" t="s">
        <v>684</v>
      </c>
      <c r="C1669" s="40" t="s">
        <v>685</v>
      </c>
      <c r="D1669" s="447" t="s">
        <v>589</v>
      </c>
      <c r="E1669" s="45"/>
      <c r="F1669" s="23"/>
      <c r="G1669" s="19"/>
      <c r="H1669" s="25"/>
      <c r="I1669" s="51"/>
      <c r="J1669"/>
      <c r="K1669"/>
      <c r="L1669"/>
      <c r="M1669"/>
    </row>
    <row r="1670" spans="2:13" x14ac:dyDescent="0.25">
      <c r="B1670" s="38" t="s">
        <v>686</v>
      </c>
      <c r="C1670" s="35" t="s">
        <v>687</v>
      </c>
      <c r="D1670" s="448"/>
      <c r="E1670" s="36" t="s">
        <v>656</v>
      </c>
      <c r="F1670" s="28">
        <v>117.55</v>
      </c>
      <c r="G1670" s="19">
        <f t="shared" si="218"/>
        <v>23.51</v>
      </c>
      <c r="H1670" s="25">
        <f t="shared" si="219"/>
        <v>141.06</v>
      </c>
      <c r="I1670" s="51"/>
      <c r="J1670"/>
      <c r="K1670"/>
      <c r="L1670"/>
      <c r="M1670"/>
    </row>
    <row r="1671" spans="2:13" x14ac:dyDescent="0.25">
      <c r="B1671" s="38" t="s">
        <v>688</v>
      </c>
      <c r="C1671" s="35" t="s">
        <v>689</v>
      </c>
      <c r="D1671" s="448"/>
      <c r="E1671" s="36"/>
      <c r="F1671" s="28"/>
      <c r="G1671" s="19"/>
      <c r="H1671" s="25"/>
      <c r="I1671" s="51"/>
      <c r="J1671"/>
      <c r="K1671"/>
      <c r="L1671"/>
      <c r="M1671"/>
    </row>
    <row r="1672" spans="2:13" x14ac:dyDescent="0.25">
      <c r="B1672" s="38" t="s">
        <v>690</v>
      </c>
      <c r="C1672" s="35" t="s">
        <v>691</v>
      </c>
      <c r="D1672" s="448"/>
      <c r="E1672" s="36" t="s">
        <v>692</v>
      </c>
      <c r="F1672" s="28">
        <v>224.61</v>
      </c>
      <c r="G1672" s="19">
        <f t="shared" si="218"/>
        <v>44.92</v>
      </c>
      <c r="H1672" s="25">
        <f t="shared" si="219"/>
        <v>269.53000000000003</v>
      </c>
      <c r="I1672" s="51"/>
      <c r="J1672"/>
      <c r="K1672"/>
      <c r="L1672"/>
      <c r="M1672"/>
    </row>
    <row r="1673" spans="2:13" x14ac:dyDescent="0.25">
      <c r="B1673" s="38" t="s">
        <v>948</v>
      </c>
      <c r="C1673" s="35" t="s">
        <v>949</v>
      </c>
      <c r="D1673" s="448"/>
      <c r="E1673" s="36" t="s">
        <v>692</v>
      </c>
      <c r="F1673" s="23">
        <v>256.06</v>
      </c>
      <c r="G1673" s="19">
        <f t="shared" si="218"/>
        <v>51.21</v>
      </c>
      <c r="H1673" s="25">
        <f t="shared" si="219"/>
        <v>307.27</v>
      </c>
      <c r="I1673" s="51"/>
      <c r="J1673"/>
      <c r="K1673"/>
      <c r="L1673"/>
      <c r="M1673"/>
    </row>
    <row r="1674" spans="2:13" x14ac:dyDescent="0.25">
      <c r="B1674" s="38" t="s">
        <v>950</v>
      </c>
      <c r="C1674" s="35" t="s">
        <v>951</v>
      </c>
      <c r="D1674" s="486"/>
      <c r="E1674" s="36" t="s">
        <v>692</v>
      </c>
      <c r="F1674" s="23">
        <v>319.87</v>
      </c>
      <c r="G1674" s="19">
        <f t="shared" si="218"/>
        <v>63.97</v>
      </c>
      <c r="H1674" s="25">
        <f t="shared" si="219"/>
        <v>383.84000000000003</v>
      </c>
      <c r="I1674" s="51"/>
      <c r="J1674"/>
      <c r="K1674"/>
      <c r="L1674"/>
      <c r="M1674"/>
    </row>
    <row r="1675" spans="2:13" ht="25.5" x14ac:dyDescent="0.25">
      <c r="B1675" s="38" t="s">
        <v>693</v>
      </c>
      <c r="C1675" s="40" t="s">
        <v>694</v>
      </c>
      <c r="D1675" s="447" t="s">
        <v>695</v>
      </c>
      <c r="E1675" s="36"/>
      <c r="F1675" s="28"/>
      <c r="G1675" s="19"/>
      <c r="H1675" s="25"/>
      <c r="I1675" s="51"/>
      <c r="J1675"/>
      <c r="K1675"/>
      <c r="L1675"/>
      <c r="M1675"/>
    </row>
    <row r="1676" spans="2:13" ht="25.5" x14ac:dyDescent="0.25">
      <c r="B1676" s="38" t="s">
        <v>696</v>
      </c>
      <c r="C1676" s="35" t="s">
        <v>697</v>
      </c>
      <c r="D1676" s="448"/>
      <c r="E1676" s="36"/>
      <c r="F1676" s="23"/>
      <c r="G1676" s="19"/>
      <c r="H1676" s="25"/>
      <c r="I1676" s="51"/>
      <c r="J1676"/>
      <c r="K1676"/>
      <c r="L1676"/>
      <c r="M1676"/>
    </row>
    <row r="1677" spans="2:13" ht="25.5" x14ac:dyDescent="0.25">
      <c r="B1677" s="38" t="s">
        <v>698</v>
      </c>
      <c r="C1677" s="35" t="s">
        <v>699</v>
      </c>
      <c r="D1677" s="448"/>
      <c r="E1677" s="36" t="s">
        <v>700</v>
      </c>
      <c r="F1677" s="28">
        <v>98.87</v>
      </c>
      <c r="G1677" s="19">
        <f t="shared" si="218"/>
        <v>19.77</v>
      </c>
      <c r="H1677" s="25">
        <f t="shared" si="219"/>
        <v>118.64</v>
      </c>
      <c r="I1677" s="51"/>
      <c r="J1677"/>
      <c r="K1677"/>
      <c r="L1677"/>
      <c r="M1677"/>
    </row>
    <row r="1678" spans="2:13" x14ac:dyDescent="0.25">
      <c r="B1678" s="38" t="s">
        <v>952</v>
      </c>
      <c r="C1678" s="35" t="s">
        <v>691</v>
      </c>
      <c r="D1678" s="448"/>
      <c r="E1678" s="36" t="s">
        <v>700</v>
      </c>
      <c r="F1678" s="23">
        <v>184.51</v>
      </c>
      <c r="G1678" s="19">
        <f t="shared" si="218"/>
        <v>36.9</v>
      </c>
      <c r="H1678" s="25">
        <f t="shared" si="219"/>
        <v>221.41</v>
      </c>
      <c r="I1678" s="51"/>
      <c r="J1678"/>
      <c r="K1678"/>
      <c r="L1678"/>
      <c r="M1678"/>
    </row>
    <row r="1679" spans="2:13" x14ac:dyDescent="0.25">
      <c r="B1679" s="38" t="s">
        <v>953</v>
      </c>
      <c r="C1679" s="35" t="s">
        <v>949</v>
      </c>
      <c r="D1679" s="448"/>
      <c r="E1679" s="36" t="s">
        <v>700</v>
      </c>
      <c r="F1679" s="28">
        <v>153.83000000000001</v>
      </c>
      <c r="G1679" s="19">
        <f t="shared" si="218"/>
        <v>30.77</v>
      </c>
      <c r="H1679" s="25">
        <f t="shared" si="219"/>
        <v>184.60000000000002</v>
      </c>
      <c r="I1679" s="51"/>
      <c r="J1679"/>
      <c r="K1679"/>
      <c r="L1679"/>
      <c r="M1679"/>
    </row>
    <row r="1680" spans="2:13" x14ac:dyDescent="0.25">
      <c r="B1680" s="38" t="s">
        <v>954</v>
      </c>
      <c r="C1680" s="35" t="s">
        <v>955</v>
      </c>
      <c r="D1680" s="448"/>
      <c r="E1680" s="36" t="s">
        <v>700</v>
      </c>
      <c r="F1680" s="28">
        <v>219.9</v>
      </c>
      <c r="G1680" s="19">
        <f t="shared" si="218"/>
        <v>43.98</v>
      </c>
      <c r="H1680" s="25">
        <f t="shared" si="219"/>
        <v>263.88</v>
      </c>
      <c r="I1680" s="51"/>
      <c r="J1680"/>
      <c r="K1680"/>
      <c r="L1680"/>
      <c r="M1680"/>
    </row>
    <row r="1681" spans="2:13" x14ac:dyDescent="0.25">
      <c r="B1681" s="38" t="s">
        <v>2533</v>
      </c>
      <c r="C1681" s="35" t="s">
        <v>2534</v>
      </c>
      <c r="D1681" s="448"/>
      <c r="E1681" s="36" t="s">
        <v>700</v>
      </c>
      <c r="F1681" s="28">
        <v>936.93138981351819</v>
      </c>
      <c r="G1681" s="19">
        <f t="shared" ref="G1681" si="220">ROUND(F1681*0.2,2)</f>
        <v>187.39</v>
      </c>
      <c r="H1681" s="25">
        <f t="shared" ref="H1681" si="221">F1681+G1681</f>
        <v>1124.3213898135182</v>
      </c>
      <c r="I1681" s="51"/>
      <c r="J1681"/>
      <c r="K1681"/>
      <c r="L1681"/>
      <c r="M1681"/>
    </row>
    <row r="1682" spans="2:13" x14ac:dyDescent="0.25">
      <c r="B1682" s="38" t="s">
        <v>2744</v>
      </c>
      <c r="C1682" s="35" t="s">
        <v>2745</v>
      </c>
      <c r="D1682" s="486"/>
      <c r="E1682" s="36" t="s">
        <v>700</v>
      </c>
      <c r="F1682" s="28">
        <v>278.52999999999997</v>
      </c>
      <c r="G1682" s="19">
        <f t="shared" ref="G1682" si="222">ROUND(F1682*0.2,2)</f>
        <v>55.71</v>
      </c>
      <c r="H1682" s="25">
        <f t="shared" ref="H1682" si="223">F1682+G1682</f>
        <v>334.23999999999995</v>
      </c>
      <c r="I1682" s="51"/>
      <c r="J1682"/>
      <c r="K1682"/>
      <c r="L1682"/>
      <c r="M1682"/>
    </row>
    <row r="1683" spans="2:13" ht="25.5" x14ac:dyDescent="0.25">
      <c r="B1683" s="38" t="s">
        <v>701</v>
      </c>
      <c r="C1683" s="40" t="s">
        <v>702</v>
      </c>
      <c r="D1683" s="459" t="s">
        <v>703</v>
      </c>
      <c r="E1683" s="36"/>
      <c r="F1683" s="23"/>
      <c r="G1683" s="19"/>
      <c r="H1683" s="25"/>
      <c r="I1683" s="51"/>
      <c r="J1683"/>
      <c r="K1683"/>
      <c r="L1683"/>
      <c r="M1683"/>
    </row>
    <row r="1684" spans="2:13" x14ac:dyDescent="0.25">
      <c r="B1684" s="38" t="s">
        <v>704</v>
      </c>
      <c r="C1684" s="35" t="s">
        <v>705</v>
      </c>
      <c r="D1684" s="460"/>
      <c r="E1684" s="36"/>
      <c r="F1684" s="28"/>
      <c r="G1684" s="19"/>
      <c r="H1684" s="25"/>
      <c r="I1684" s="51"/>
      <c r="J1684"/>
      <c r="K1684"/>
      <c r="L1684"/>
      <c r="M1684"/>
    </row>
    <row r="1685" spans="2:13" ht="25.5" x14ac:dyDescent="0.25">
      <c r="B1685" s="38" t="s">
        <v>706</v>
      </c>
      <c r="C1685" s="35" t="s">
        <v>707</v>
      </c>
      <c r="D1685" s="460"/>
      <c r="E1685" s="36"/>
      <c r="F1685" s="23"/>
      <c r="G1685" s="19"/>
      <c r="H1685" s="25"/>
      <c r="I1685" s="51"/>
      <c r="J1685"/>
      <c r="K1685"/>
      <c r="L1685"/>
      <c r="M1685"/>
    </row>
    <row r="1686" spans="2:13" x14ac:dyDescent="0.25">
      <c r="B1686" s="38" t="s">
        <v>708</v>
      </c>
      <c r="C1686" s="35" t="s">
        <v>709</v>
      </c>
      <c r="D1686" s="460"/>
      <c r="E1686" s="36" t="s">
        <v>700</v>
      </c>
      <c r="F1686" s="28">
        <v>201.98</v>
      </c>
      <c r="G1686" s="19">
        <f t="shared" si="218"/>
        <v>40.4</v>
      </c>
      <c r="H1686" s="25">
        <f t="shared" si="219"/>
        <v>242.38</v>
      </c>
      <c r="I1686" s="51"/>
      <c r="J1686"/>
      <c r="K1686"/>
      <c r="L1686"/>
      <c r="M1686"/>
    </row>
    <row r="1687" spans="2:13" x14ac:dyDescent="0.25">
      <c r="B1687" s="38" t="s">
        <v>710</v>
      </c>
      <c r="C1687" s="35" t="s">
        <v>711</v>
      </c>
      <c r="D1687" s="461"/>
      <c r="E1687" s="36" t="s">
        <v>700</v>
      </c>
      <c r="F1687" s="28">
        <v>186.13</v>
      </c>
      <c r="G1687" s="19">
        <f t="shared" si="218"/>
        <v>37.229999999999997</v>
      </c>
      <c r="H1687" s="25">
        <f t="shared" si="219"/>
        <v>223.35999999999999</v>
      </c>
      <c r="I1687" s="51"/>
      <c r="J1687"/>
      <c r="K1687"/>
      <c r="L1687"/>
      <c r="M1687"/>
    </row>
    <row r="1688" spans="2:13" ht="25.5" x14ac:dyDescent="0.25">
      <c r="B1688" s="38" t="s">
        <v>712</v>
      </c>
      <c r="C1688" s="40" t="s">
        <v>713</v>
      </c>
      <c r="D1688" s="459" t="s">
        <v>714</v>
      </c>
      <c r="E1688" s="36"/>
      <c r="F1688" s="23"/>
      <c r="G1688" s="19"/>
      <c r="H1688" s="25"/>
      <c r="I1688" s="51"/>
      <c r="J1688"/>
      <c r="K1688"/>
      <c r="L1688"/>
      <c r="M1688"/>
    </row>
    <row r="1689" spans="2:13" x14ac:dyDescent="0.25">
      <c r="B1689" s="38" t="s">
        <v>715</v>
      </c>
      <c r="C1689" s="35" t="s">
        <v>716</v>
      </c>
      <c r="D1689" s="463"/>
      <c r="E1689" s="36" t="s">
        <v>700</v>
      </c>
      <c r="F1689" s="28">
        <v>307.45</v>
      </c>
      <c r="G1689" s="19">
        <f t="shared" ref="G1689:G1703" si="224">ROUND(F1689*0.2,2)</f>
        <v>61.49</v>
      </c>
      <c r="H1689" s="25">
        <f t="shared" ref="H1689:H1703" si="225">F1689+G1689</f>
        <v>368.94</v>
      </c>
      <c r="I1689" s="51"/>
      <c r="J1689"/>
      <c r="K1689"/>
      <c r="L1689"/>
      <c r="M1689"/>
    </row>
    <row r="1690" spans="2:13" x14ac:dyDescent="0.25">
      <c r="B1690" s="38" t="s">
        <v>717</v>
      </c>
      <c r="C1690" s="35" t="s">
        <v>718</v>
      </c>
      <c r="D1690" s="35"/>
      <c r="E1690" s="36"/>
      <c r="F1690" s="28"/>
      <c r="G1690" s="19">
        <f t="shared" si="224"/>
        <v>0</v>
      </c>
      <c r="H1690" s="25"/>
      <c r="I1690" s="51"/>
      <c r="J1690"/>
      <c r="K1690"/>
      <c r="L1690"/>
      <c r="M1690"/>
    </row>
    <row r="1691" spans="2:13" x14ac:dyDescent="0.25">
      <c r="B1691" s="38" t="s">
        <v>719</v>
      </c>
      <c r="C1691" s="35" t="s">
        <v>720</v>
      </c>
      <c r="D1691" s="35" t="s">
        <v>721</v>
      </c>
      <c r="E1691" s="36" t="s">
        <v>700</v>
      </c>
      <c r="F1691" s="28">
        <v>159.72999999999999</v>
      </c>
      <c r="G1691" s="19">
        <f t="shared" si="224"/>
        <v>31.95</v>
      </c>
      <c r="H1691" s="25">
        <f t="shared" si="225"/>
        <v>191.67999999999998</v>
      </c>
      <c r="I1691" s="51"/>
      <c r="J1691"/>
      <c r="K1691"/>
      <c r="L1691"/>
      <c r="M1691"/>
    </row>
    <row r="1692" spans="2:13" x14ac:dyDescent="0.25">
      <c r="B1692" s="38" t="s">
        <v>722</v>
      </c>
      <c r="C1692" s="35" t="s">
        <v>723</v>
      </c>
      <c r="D1692" s="35" t="s">
        <v>703</v>
      </c>
      <c r="E1692" s="36" t="s">
        <v>700</v>
      </c>
      <c r="F1692" s="28">
        <v>287.67</v>
      </c>
      <c r="G1692" s="19">
        <f t="shared" si="224"/>
        <v>57.53</v>
      </c>
      <c r="H1692" s="25">
        <f t="shared" si="225"/>
        <v>345.20000000000005</v>
      </c>
      <c r="J1692"/>
      <c r="K1692"/>
      <c r="L1692"/>
      <c r="M1692"/>
    </row>
    <row r="1693" spans="2:13" x14ac:dyDescent="0.25">
      <c r="B1693" s="38" t="s">
        <v>724</v>
      </c>
      <c r="C1693" s="35" t="s">
        <v>725</v>
      </c>
      <c r="D1693" s="459" t="s">
        <v>721</v>
      </c>
      <c r="E1693" s="36"/>
      <c r="F1693" s="28"/>
      <c r="G1693" s="19"/>
      <c r="H1693" s="25"/>
      <c r="J1693"/>
      <c r="K1693"/>
      <c r="L1693"/>
      <c r="M1693"/>
    </row>
    <row r="1694" spans="2:13" x14ac:dyDescent="0.25">
      <c r="B1694" s="38" t="s">
        <v>726</v>
      </c>
      <c r="C1694" s="35" t="s">
        <v>727</v>
      </c>
      <c r="D1694" s="462"/>
      <c r="E1694" s="36" t="s">
        <v>700</v>
      </c>
      <c r="F1694" s="28">
        <v>68.3</v>
      </c>
      <c r="G1694" s="19">
        <f t="shared" si="224"/>
        <v>13.66</v>
      </c>
      <c r="H1694" s="25">
        <f t="shared" si="225"/>
        <v>81.96</v>
      </c>
      <c r="J1694"/>
      <c r="K1694"/>
      <c r="L1694"/>
      <c r="M1694"/>
    </row>
    <row r="1695" spans="2:13" x14ac:dyDescent="0.25">
      <c r="B1695" s="38" t="s">
        <v>728</v>
      </c>
      <c r="C1695" s="35" t="s">
        <v>729</v>
      </c>
      <c r="D1695" s="462"/>
      <c r="E1695" s="36" t="s">
        <v>700</v>
      </c>
      <c r="F1695" s="28">
        <v>153.11000000000001</v>
      </c>
      <c r="G1695" s="19">
        <f t="shared" si="224"/>
        <v>30.62</v>
      </c>
      <c r="H1695" s="25">
        <f t="shared" si="225"/>
        <v>183.73000000000002</v>
      </c>
      <c r="J1695"/>
      <c r="K1695"/>
      <c r="L1695"/>
      <c r="M1695"/>
    </row>
    <row r="1696" spans="2:13" x14ac:dyDescent="0.25">
      <c r="B1696" s="38" t="s">
        <v>730</v>
      </c>
      <c r="C1696" s="35" t="s">
        <v>731</v>
      </c>
      <c r="D1696" s="462"/>
      <c r="E1696" s="36" t="s">
        <v>700</v>
      </c>
      <c r="F1696" s="28">
        <v>171.51</v>
      </c>
      <c r="G1696" s="19">
        <f t="shared" si="224"/>
        <v>34.299999999999997</v>
      </c>
      <c r="H1696" s="25">
        <f t="shared" si="225"/>
        <v>205.81</v>
      </c>
      <c r="J1696"/>
      <c r="K1696"/>
      <c r="L1696"/>
      <c r="M1696"/>
    </row>
    <row r="1697" spans="2:13" x14ac:dyDescent="0.25">
      <c r="B1697" s="38" t="s">
        <v>732</v>
      </c>
      <c r="C1697" s="35" t="s">
        <v>733</v>
      </c>
      <c r="D1697" s="463"/>
      <c r="E1697" s="36" t="s">
        <v>514</v>
      </c>
      <c r="F1697" s="28">
        <v>3.85</v>
      </c>
      <c r="G1697" s="19">
        <f t="shared" si="224"/>
        <v>0.77</v>
      </c>
      <c r="H1697" s="25">
        <f t="shared" si="225"/>
        <v>4.62</v>
      </c>
      <c r="I1697" s="51"/>
      <c r="J1697"/>
      <c r="K1697"/>
      <c r="L1697"/>
      <c r="M1697"/>
    </row>
    <row r="1698" spans="2:13" ht="25.5" x14ac:dyDescent="0.25">
      <c r="B1698" s="38" t="s">
        <v>734</v>
      </c>
      <c r="C1698" s="35" t="s">
        <v>735</v>
      </c>
      <c r="D1698" s="459" t="s">
        <v>500</v>
      </c>
      <c r="E1698" s="36" t="s">
        <v>700</v>
      </c>
      <c r="F1698" s="29">
        <v>547.17999999999995</v>
      </c>
      <c r="G1698" s="19">
        <f t="shared" si="224"/>
        <v>109.44</v>
      </c>
      <c r="H1698" s="25">
        <f t="shared" si="225"/>
        <v>656.61999999999989</v>
      </c>
      <c r="I1698" s="51"/>
      <c r="J1698"/>
      <c r="K1698"/>
      <c r="L1698"/>
      <c r="M1698"/>
    </row>
    <row r="1699" spans="2:13" ht="25.5" x14ac:dyDescent="0.25">
      <c r="B1699" s="38" t="s">
        <v>736</v>
      </c>
      <c r="C1699" s="35" t="s">
        <v>737</v>
      </c>
      <c r="D1699" s="460"/>
      <c r="E1699" s="36" t="s">
        <v>692</v>
      </c>
      <c r="F1699" s="29">
        <v>227.92</v>
      </c>
      <c r="G1699" s="19">
        <f t="shared" si="224"/>
        <v>45.58</v>
      </c>
      <c r="H1699" s="25">
        <f t="shared" si="225"/>
        <v>273.5</v>
      </c>
      <c r="I1699" s="51"/>
      <c r="J1699"/>
      <c r="K1699"/>
      <c r="L1699"/>
      <c r="M1699"/>
    </row>
    <row r="1700" spans="2:13" ht="25.5" x14ac:dyDescent="0.25">
      <c r="B1700" s="38" t="s">
        <v>738</v>
      </c>
      <c r="C1700" s="35" t="s">
        <v>739</v>
      </c>
      <c r="D1700" s="460"/>
      <c r="E1700" s="36" t="s">
        <v>692</v>
      </c>
      <c r="F1700" s="29">
        <v>318.14</v>
      </c>
      <c r="G1700" s="19">
        <f t="shared" si="224"/>
        <v>63.63</v>
      </c>
      <c r="H1700" s="25">
        <f t="shared" si="225"/>
        <v>381.77</v>
      </c>
      <c r="I1700" s="51"/>
      <c r="J1700"/>
      <c r="K1700"/>
      <c r="L1700"/>
      <c r="M1700"/>
    </row>
    <row r="1701" spans="2:13" ht="25.5" x14ac:dyDescent="0.25">
      <c r="B1701" s="38" t="s">
        <v>740</v>
      </c>
      <c r="C1701" s="35" t="s">
        <v>741</v>
      </c>
      <c r="D1701" s="460"/>
      <c r="E1701" s="36" t="s">
        <v>692</v>
      </c>
      <c r="F1701" s="29">
        <v>702.79</v>
      </c>
      <c r="G1701" s="19">
        <f t="shared" si="224"/>
        <v>140.56</v>
      </c>
      <c r="H1701" s="25">
        <f t="shared" si="225"/>
        <v>843.34999999999991</v>
      </c>
      <c r="I1701" s="51"/>
      <c r="J1701"/>
      <c r="K1701"/>
      <c r="L1701"/>
      <c r="M1701"/>
    </row>
    <row r="1702" spans="2:13" x14ac:dyDescent="0.25">
      <c r="B1702" s="38" t="s">
        <v>742</v>
      </c>
      <c r="C1702" s="35" t="s">
        <v>743</v>
      </c>
      <c r="D1702" s="460"/>
      <c r="E1702" s="36" t="s">
        <v>692</v>
      </c>
      <c r="F1702" s="29">
        <v>228.3</v>
      </c>
      <c r="G1702" s="19">
        <f t="shared" si="224"/>
        <v>45.66</v>
      </c>
      <c r="H1702" s="25">
        <f t="shared" si="225"/>
        <v>273.96000000000004</v>
      </c>
      <c r="J1702"/>
      <c r="K1702"/>
      <c r="L1702"/>
      <c r="M1702"/>
    </row>
    <row r="1703" spans="2:13" x14ac:dyDescent="0.25">
      <c r="B1703" s="89" t="s">
        <v>744</v>
      </c>
      <c r="C1703" s="91" t="s">
        <v>745</v>
      </c>
      <c r="D1703" s="460"/>
      <c r="E1703" s="93" t="s">
        <v>692</v>
      </c>
      <c r="F1703" s="29">
        <v>318.52</v>
      </c>
      <c r="G1703" s="153">
        <f t="shared" si="224"/>
        <v>63.7</v>
      </c>
      <c r="H1703" s="53">
        <f t="shared" si="225"/>
        <v>382.21999999999997</v>
      </c>
      <c r="J1703"/>
      <c r="K1703"/>
      <c r="L1703"/>
      <c r="M1703"/>
    </row>
    <row r="1704" spans="2:13" ht="25.5" x14ac:dyDescent="0.25">
      <c r="B1704" s="38" t="s">
        <v>1622</v>
      </c>
      <c r="C1704" s="35" t="s">
        <v>2747</v>
      </c>
      <c r="D1704" s="35"/>
      <c r="E1704" s="36"/>
      <c r="F1704" s="28"/>
      <c r="G1704" s="19"/>
      <c r="H1704" s="25"/>
      <c r="J1704"/>
      <c r="K1704"/>
      <c r="L1704"/>
      <c r="M1704"/>
    </row>
    <row r="1705" spans="2:13" x14ac:dyDescent="0.25">
      <c r="B1705" s="38" t="s">
        <v>1624</v>
      </c>
      <c r="C1705" s="35" t="s">
        <v>2748</v>
      </c>
      <c r="D1705" s="447" t="s">
        <v>2749</v>
      </c>
      <c r="E1705" s="36" t="s">
        <v>479</v>
      </c>
      <c r="F1705" s="316">
        <v>780.11</v>
      </c>
      <c r="G1705" s="19">
        <f t="shared" ref="G1705:G1725" si="226">ROUND(F1705*0.2,2)</f>
        <v>156.02000000000001</v>
      </c>
      <c r="H1705" s="25">
        <f t="shared" ref="H1705:H1725" si="227">F1705+G1705</f>
        <v>936.13</v>
      </c>
      <c r="J1705"/>
      <c r="K1705"/>
      <c r="L1705"/>
      <c r="M1705"/>
    </row>
    <row r="1706" spans="2:13" x14ac:dyDescent="0.25">
      <c r="B1706" s="38" t="s">
        <v>1725</v>
      </c>
      <c r="C1706" s="35" t="s">
        <v>2750</v>
      </c>
      <c r="D1706" s="448"/>
      <c r="E1706" s="36" t="s">
        <v>479</v>
      </c>
      <c r="F1706" s="316">
        <v>1239.26</v>
      </c>
      <c r="G1706" s="19">
        <f t="shared" si="226"/>
        <v>247.85</v>
      </c>
      <c r="H1706" s="25">
        <f t="shared" si="227"/>
        <v>1487.11</v>
      </c>
      <c r="I1706"/>
      <c r="J1706"/>
      <c r="K1706"/>
      <c r="L1706"/>
      <c r="M1706"/>
    </row>
    <row r="1707" spans="2:13" x14ac:dyDescent="0.25">
      <c r="B1707" s="38" t="s">
        <v>1727</v>
      </c>
      <c r="C1707" s="35" t="s">
        <v>2751</v>
      </c>
      <c r="D1707" s="448"/>
      <c r="E1707" s="36" t="s">
        <v>479</v>
      </c>
      <c r="F1707" s="316">
        <v>1774.17</v>
      </c>
      <c r="G1707" s="19">
        <f t="shared" si="226"/>
        <v>354.83</v>
      </c>
      <c r="H1707" s="25">
        <f t="shared" si="227"/>
        <v>2129</v>
      </c>
      <c r="I1707"/>
      <c r="J1707"/>
      <c r="K1707"/>
      <c r="L1707"/>
      <c r="M1707"/>
    </row>
    <row r="1708" spans="2:13" x14ac:dyDescent="0.25">
      <c r="B1708" s="38" t="s">
        <v>1729</v>
      </c>
      <c r="C1708" s="35" t="s">
        <v>2752</v>
      </c>
      <c r="D1708" s="448"/>
      <c r="E1708" s="36" t="s">
        <v>479</v>
      </c>
      <c r="F1708" s="316">
        <v>2133.7800000000002</v>
      </c>
      <c r="G1708" s="19">
        <f t="shared" si="226"/>
        <v>426.76</v>
      </c>
      <c r="H1708" s="25">
        <f t="shared" si="227"/>
        <v>2560.54</v>
      </c>
      <c r="I1708"/>
      <c r="J1708"/>
      <c r="K1708"/>
      <c r="L1708"/>
      <c r="M1708"/>
    </row>
    <row r="1709" spans="2:13" x14ac:dyDescent="0.25">
      <c r="B1709" s="38" t="s">
        <v>1731</v>
      </c>
      <c r="C1709" s="35" t="s">
        <v>2753</v>
      </c>
      <c r="D1709" s="448"/>
      <c r="E1709" s="36" t="s">
        <v>479</v>
      </c>
      <c r="F1709" s="316">
        <v>2699.28</v>
      </c>
      <c r="G1709" s="19">
        <f t="shared" si="226"/>
        <v>539.86</v>
      </c>
      <c r="H1709" s="25">
        <f t="shared" si="227"/>
        <v>3239.1400000000003</v>
      </c>
      <c r="I1709"/>
      <c r="J1709"/>
      <c r="K1709"/>
      <c r="L1709"/>
      <c r="M1709"/>
    </row>
    <row r="1710" spans="2:13" x14ac:dyDescent="0.25">
      <c r="B1710" s="38" t="s">
        <v>1733</v>
      </c>
      <c r="C1710" s="35" t="s">
        <v>2754</v>
      </c>
      <c r="D1710" s="448"/>
      <c r="E1710" s="36" t="s">
        <v>479</v>
      </c>
      <c r="F1710" s="316">
        <v>3247.16</v>
      </c>
      <c r="G1710" s="19">
        <f t="shared" si="226"/>
        <v>649.42999999999995</v>
      </c>
      <c r="H1710" s="25">
        <f t="shared" si="227"/>
        <v>3896.5899999999997</v>
      </c>
      <c r="I1710"/>
      <c r="J1710"/>
      <c r="K1710"/>
      <c r="L1710"/>
      <c r="M1710"/>
    </row>
    <row r="1711" spans="2:13" x14ac:dyDescent="0.25">
      <c r="B1711" s="38" t="s">
        <v>1735</v>
      </c>
      <c r="C1711" s="35" t="s">
        <v>2755</v>
      </c>
      <c r="D1711" s="448"/>
      <c r="E1711" s="36" t="s">
        <v>479</v>
      </c>
      <c r="F1711" s="316">
        <v>9966.32</v>
      </c>
      <c r="G1711" s="19">
        <f t="shared" si="226"/>
        <v>1993.26</v>
      </c>
      <c r="H1711" s="25">
        <f t="shared" si="227"/>
        <v>11959.58</v>
      </c>
      <c r="I1711"/>
      <c r="J1711"/>
      <c r="K1711"/>
      <c r="L1711"/>
      <c r="M1711"/>
    </row>
    <row r="1712" spans="2:13" x14ac:dyDescent="0.25">
      <c r="B1712" s="38" t="s">
        <v>1737</v>
      </c>
      <c r="C1712" s="35" t="s">
        <v>2756</v>
      </c>
      <c r="D1712" s="448"/>
      <c r="E1712" s="36" t="s">
        <v>479</v>
      </c>
      <c r="F1712" s="316">
        <v>19932.64</v>
      </c>
      <c r="G1712" s="19">
        <f t="shared" si="226"/>
        <v>3986.53</v>
      </c>
      <c r="H1712" s="25">
        <f t="shared" si="227"/>
        <v>23919.17</v>
      </c>
      <c r="I1712"/>
      <c r="J1712"/>
      <c r="K1712"/>
      <c r="L1712"/>
      <c r="M1712"/>
    </row>
    <row r="1713" spans="2:13" x14ac:dyDescent="0.25">
      <c r="B1713" s="38" t="s">
        <v>2757</v>
      </c>
      <c r="C1713" s="35" t="s">
        <v>2758</v>
      </c>
      <c r="D1713" s="448"/>
      <c r="E1713" s="36" t="s">
        <v>479</v>
      </c>
      <c r="F1713" s="316">
        <v>38318.959999999999</v>
      </c>
      <c r="G1713" s="19">
        <f t="shared" si="226"/>
        <v>7663.79</v>
      </c>
      <c r="H1713" s="25">
        <f t="shared" si="227"/>
        <v>45982.75</v>
      </c>
      <c r="I1713"/>
      <c r="J1713"/>
      <c r="K1713"/>
      <c r="L1713"/>
      <c r="M1713"/>
    </row>
    <row r="1714" spans="2:13" x14ac:dyDescent="0.25">
      <c r="B1714" s="38" t="s">
        <v>2423</v>
      </c>
      <c r="C1714" s="35" t="s">
        <v>2759</v>
      </c>
      <c r="D1714" s="448"/>
      <c r="E1714" s="36" t="s">
        <v>479</v>
      </c>
      <c r="F1714" s="316">
        <v>56705.279999999999</v>
      </c>
      <c r="G1714" s="19">
        <f t="shared" si="226"/>
        <v>11341.06</v>
      </c>
      <c r="H1714" s="25">
        <f t="shared" si="227"/>
        <v>68046.34</v>
      </c>
      <c r="I1714"/>
      <c r="J1714"/>
      <c r="K1714"/>
      <c r="L1714"/>
      <c r="M1714"/>
    </row>
    <row r="1715" spans="2:13" x14ac:dyDescent="0.25">
      <c r="B1715" s="38" t="s">
        <v>2760</v>
      </c>
      <c r="C1715" s="35" t="s">
        <v>2761</v>
      </c>
      <c r="D1715" s="448"/>
      <c r="E1715" s="36" t="s">
        <v>479</v>
      </c>
      <c r="F1715" s="316">
        <v>75091.600000000006</v>
      </c>
      <c r="G1715" s="19">
        <f t="shared" si="226"/>
        <v>15018.32</v>
      </c>
      <c r="H1715" s="25">
        <f t="shared" si="227"/>
        <v>90109.920000000013</v>
      </c>
      <c r="I1715"/>
      <c r="J1715"/>
      <c r="K1715"/>
      <c r="L1715"/>
      <c r="M1715"/>
    </row>
    <row r="1716" spans="2:13" x14ac:dyDescent="0.25">
      <c r="B1716" s="38" t="s">
        <v>2762</v>
      </c>
      <c r="C1716" s="35" t="s">
        <v>2763</v>
      </c>
      <c r="D1716" s="448"/>
      <c r="E1716" s="36" t="s">
        <v>479</v>
      </c>
      <c r="F1716" s="316">
        <v>93477.92</v>
      </c>
      <c r="G1716" s="19">
        <f t="shared" si="226"/>
        <v>18695.580000000002</v>
      </c>
      <c r="H1716" s="25">
        <f t="shared" si="227"/>
        <v>112173.5</v>
      </c>
      <c r="I1716"/>
      <c r="J1716"/>
      <c r="K1716"/>
      <c r="L1716"/>
      <c r="M1716"/>
    </row>
    <row r="1717" spans="2:13" x14ac:dyDescent="0.25">
      <c r="B1717" s="38" t="s">
        <v>2764</v>
      </c>
      <c r="C1717" s="35" t="s">
        <v>2765</v>
      </c>
      <c r="D1717" s="448"/>
      <c r="E1717" s="36" t="s">
        <v>479</v>
      </c>
      <c r="F1717" s="316">
        <v>111864.24</v>
      </c>
      <c r="G1717" s="19">
        <f t="shared" si="226"/>
        <v>22372.85</v>
      </c>
      <c r="H1717" s="25">
        <f t="shared" si="227"/>
        <v>134237.09</v>
      </c>
      <c r="I1717"/>
      <c r="J1717"/>
      <c r="K1717"/>
      <c r="L1717"/>
      <c r="M1717"/>
    </row>
    <row r="1718" spans="2:13" x14ac:dyDescent="0.25">
      <c r="B1718" s="38" t="s">
        <v>2766</v>
      </c>
      <c r="C1718" s="35" t="s">
        <v>2767</v>
      </c>
      <c r="D1718" s="448"/>
      <c r="E1718" s="36" t="s">
        <v>479</v>
      </c>
      <c r="F1718" s="316">
        <v>130250.56</v>
      </c>
      <c r="G1718" s="19">
        <f t="shared" si="226"/>
        <v>26050.11</v>
      </c>
      <c r="H1718" s="25">
        <f t="shared" si="227"/>
        <v>156300.66999999998</v>
      </c>
      <c r="I1718"/>
      <c r="J1718"/>
      <c r="K1718"/>
      <c r="L1718"/>
      <c r="M1718"/>
    </row>
    <row r="1719" spans="2:13" x14ac:dyDescent="0.25">
      <c r="B1719" s="38" t="s">
        <v>2768</v>
      </c>
      <c r="C1719" s="35" t="s">
        <v>2769</v>
      </c>
      <c r="D1719" s="448"/>
      <c r="E1719" s="36" t="s">
        <v>479</v>
      </c>
      <c r="F1719" s="316">
        <v>148636.88</v>
      </c>
      <c r="G1719" s="19">
        <f t="shared" si="226"/>
        <v>29727.38</v>
      </c>
      <c r="H1719" s="25">
        <f t="shared" si="227"/>
        <v>178364.26</v>
      </c>
      <c r="I1719"/>
      <c r="J1719"/>
      <c r="K1719"/>
      <c r="L1719"/>
      <c r="M1719"/>
    </row>
    <row r="1720" spans="2:13" x14ac:dyDescent="0.25">
      <c r="B1720" s="38" t="s">
        <v>2770</v>
      </c>
      <c r="C1720" s="35" t="s">
        <v>2771</v>
      </c>
      <c r="D1720" s="448"/>
      <c r="E1720" s="36" t="s">
        <v>479</v>
      </c>
      <c r="F1720" s="316">
        <v>167023.20000000001</v>
      </c>
      <c r="G1720" s="19">
        <f t="shared" si="226"/>
        <v>33404.639999999999</v>
      </c>
      <c r="H1720" s="25">
        <f t="shared" si="227"/>
        <v>200427.84000000003</v>
      </c>
      <c r="I1720"/>
      <c r="J1720"/>
      <c r="K1720"/>
      <c r="L1720"/>
      <c r="M1720"/>
    </row>
    <row r="1721" spans="2:13" x14ac:dyDescent="0.25">
      <c r="B1721" s="38" t="s">
        <v>2772</v>
      </c>
      <c r="C1721" s="35" t="s">
        <v>2773</v>
      </c>
      <c r="D1721" s="448"/>
      <c r="E1721" s="36" t="s">
        <v>479</v>
      </c>
      <c r="F1721" s="316">
        <v>185409.52</v>
      </c>
      <c r="G1721" s="19">
        <f t="shared" si="226"/>
        <v>37081.9</v>
      </c>
      <c r="H1721" s="25">
        <f t="shared" si="227"/>
        <v>222491.41999999998</v>
      </c>
      <c r="I1721"/>
      <c r="J1721"/>
      <c r="K1721"/>
      <c r="L1721"/>
      <c r="M1721"/>
    </row>
    <row r="1722" spans="2:13" x14ac:dyDescent="0.25">
      <c r="B1722" s="38" t="s">
        <v>2774</v>
      </c>
      <c r="C1722" s="35" t="s">
        <v>2775</v>
      </c>
      <c r="D1722" s="448"/>
      <c r="E1722" s="36" t="s">
        <v>479</v>
      </c>
      <c r="F1722" s="316">
        <v>277650</v>
      </c>
      <c r="G1722" s="19">
        <f t="shared" si="226"/>
        <v>55530</v>
      </c>
      <c r="H1722" s="25">
        <f t="shared" si="227"/>
        <v>333180</v>
      </c>
      <c r="I1722"/>
      <c r="J1722"/>
      <c r="K1722"/>
      <c r="L1722"/>
      <c r="M1722"/>
    </row>
    <row r="1723" spans="2:13" x14ac:dyDescent="0.25">
      <c r="B1723" s="38" t="s">
        <v>2776</v>
      </c>
      <c r="C1723" s="35" t="s">
        <v>2777</v>
      </c>
      <c r="D1723" s="448"/>
      <c r="E1723" s="36" t="s">
        <v>479</v>
      </c>
      <c r="F1723" s="316">
        <v>369400</v>
      </c>
      <c r="G1723" s="19">
        <f t="shared" si="226"/>
        <v>73880</v>
      </c>
      <c r="H1723" s="25">
        <f t="shared" si="227"/>
        <v>443280</v>
      </c>
      <c r="I1723"/>
      <c r="J1723"/>
      <c r="K1723"/>
      <c r="L1723"/>
      <c r="M1723"/>
    </row>
    <row r="1724" spans="2:13" x14ac:dyDescent="0.25">
      <c r="B1724" s="38" t="s">
        <v>2778</v>
      </c>
      <c r="C1724" s="35" t="s">
        <v>2779</v>
      </c>
      <c r="D1724" s="448"/>
      <c r="E1724" s="36" t="s">
        <v>479</v>
      </c>
      <c r="F1724" s="316">
        <v>460500</v>
      </c>
      <c r="G1724" s="19">
        <f t="shared" si="226"/>
        <v>92100</v>
      </c>
      <c r="H1724" s="25">
        <f t="shared" si="227"/>
        <v>552600</v>
      </c>
      <c r="I1724"/>
      <c r="J1724"/>
      <c r="K1724"/>
      <c r="L1724"/>
      <c r="M1724"/>
    </row>
    <row r="1725" spans="2:13" ht="16.5" thickBot="1" x14ac:dyDescent="0.3">
      <c r="B1725" s="38" t="s">
        <v>2780</v>
      </c>
      <c r="C1725" s="35" t="s">
        <v>2781</v>
      </c>
      <c r="D1725" s="449"/>
      <c r="E1725" s="36" t="s">
        <v>479</v>
      </c>
      <c r="F1725" s="317">
        <v>551100</v>
      </c>
      <c r="G1725" s="19">
        <f t="shared" si="226"/>
        <v>110220</v>
      </c>
      <c r="H1725" s="25">
        <f t="shared" si="227"/>
        <v>661320</v>
      </c>
      <c r="I1725"/>
      <c r="J1725"/>
      <c r="K1725"/>
      <c r="L1725"/>
      <c r="M1725"/>
    </row>
    <row r="1726" spans="2:13" ht="28.5" customHeight="1" thickBot="1" x14ac:dyDescent="0.3">
      <c r="B1726" s="435" t="s">
        <v>2412</v>
      </c>
      <c r="C1726" s="436"/>
      <c r="D1726" s="436"/>
      <c r="E1726" s="436"/>
      <c r="F1726" s="436"/>
      <c r="G1726" s="436"/>
      <c r="H1726" s="437"/>
      <c r="I1726"/>
      <c r="J1726"/>
      <c r="K1726"/>
      <c r="L1726"/>
      <c r="M1726"/>
    </row>
    <row r="1727" spans="2:13" ht="48" thickBot="1" x14ac:dyDescent="0.3">
      <c r="B1727" s="2" t="s">
        <v>0</v>
      </c>
      <c r="C1727" s="3" t="s">
        <v>465</v>
      </c>
      <c r="D1727" s="4" t="s">
        <v>32</v>
      </c>
      <c r="E1727" s="3" t="s">
        <v>2</v>
      </c>
      <c r="F1727" s="3" t="s">
        <v>3</v>
      </c>
      <c r="G1727" s="3" t="s">
        <v>4</v>
      </c>
      <c r="H1727" s="10" t="s">
        <v>5</v>
      </c>
      <c r="I1727"/>
      <c r="J1727"/>
      <c r="K1727"/>
      <c r="L1727"/>
      <c r="M1727"/>
    </row>
    <row r="1728" spans="2:13" x14ac:dyDescent="0.25">
      <c r="B1728" s="68">
        <v>1</v>
      </c>
      <c r="C1728" s="69" t="s">
        <v>2411</v>
      </c>
      <c r="D1728" s="70"/>
      <c r="E1728" s="104"/>
      <c r="F1728" s="71"/>
      <c r="G1728" s="71"/>
      <c r="H1728" s="72"/>
      <c r="I1728"/>
      <c r="J1728"/>
      <c r="K1728"/>
      <c r="L1728"/>
      <c r="M1728"/>
    </row>
    <row r="1729" spans="2:13" ht="31.5" x14ac:dyDescent="0.25">
      <c r="B1729" s="73" t="s">
        <v>1056</v>
      </c>
      <c r="C1729" s="58" t="s">
        <v>1057</v>
      </c>
      <c r="D1729" s="54"/>
      <c r="E1729" s="98" t="s">
        <v>1058</v>
      </c>
      <c r="F1729" s="359">
        <v>34</v>
      </c>
      <c r="G1729" s="99">
        <f>F1729*0.2</f>
        <v>6.8000000000000007</v>
      </c>
      <c r="H1729" s="74">
        <f>F1729+G1729</f>
        <v>40.799999999999997</v>
      </c>
      <c r="I1729"/>
      <c r="J1729"/>
      <c r="K1729"/>
      <c r="L1729"/>
      <c r="M1729"/>
    </row>
    <row r="1730" spans="2:13" x14ac:dyDescent="0.25">
      <c r="B1730" s="73" t="s">
        <v>1059</v>
      </c>
      <c r="C1730" s="58" t="s">
        <v>1060</v>
      </c>
      <c r="D1730" s="54"/>
      <c r="E1730" s="98" t="s">
        <v>1061</v>
      </c>
      <c r="F1730" s="359">
        <v>11.27</v>
      </c>
      <c r="G1730" s="99">
        <f t="shared" ref="G1730:G1794" si="228">F1730*0.2</f>
        <v>2.254</v>
      </c>
      <c r="H1730" s="74">
        <f t="shared" ref="H1730:H1794" si="229">F1730+G1730</f>
        <v>13.523999999999999</v>
      </c>
      <c r="I1730"/>
      <c r="J1730"/>
      <c r="K1730"/>
      <c r="L1730"/>
      <c r="M1730"/>
    </row>
    <row r="1731" spans="2:13" x14ac:dyDescent="0.25">
      <c r="B1731" s="73" t="s">
        <v>1062</v>
      </c>
      <c r="C1731" s="58" t="s">
        <v>1063</v>
      </c>
      <c r="D1731" s="54"/>
      <c r="E1731" s="98" t="s">
        <v>1064</v>
      </c>
      <c r="F1731" s="359">
        <v>548.35</v>
      </c>
      <c r="G1731" s="99">
        <f t="shared" si="228"/>
        <v>109.67000000000002</v>
      </c>
      <c r="H1731" s="74">
        <f t="shared" si="229"/>
        <v>658.02</v>
      </c>
      <c r="I1731"/>
      <c r="J1731"/>
      <c r="K1731"/>
      <c r="L1731"/>
      <c r="M1731"/>
    </row>
    <row r="1732" spans="2:13" x14ac:dyDescent="0.25">
      <c r="B1732" s="73" t="s">
        <v>1065</v>
      </c>
      <c r="C1732" s="58" t="s">
        <v>1066</v>
      </c>
      <c r="D1732" s="54"/>
      <c r="E1732" s="98" t="s">
        <v>1067</v>
      </c>
      <c r="F1732" s="359">
        <v>317.45999999999998</v>
      </c>
      <c r="G1732" s="99">
        <f t="shared" si="228"/>
        <v>63.491999999999997</v>
      </c>
      <c r="H1732" s="74">
        <f t="shared" si="229"/>
        <v>380.952</v>
      </c>
      <c r="I1732"/>
      <c r="J1732"/>
      <c r="K1732"/>
      <c r="L1732"/>
      <c r="M1732"/>
    </row>
    <row r="1733" spans="2:13" x14ac:dyDescent="0.25">
      <c r="B1733" s="73" t="s">
        <v>2482</v>
      </c>
      <c r="C1733" s="87" t="s">
        <v>2357</v>
      </c>
      <c r="D1733" s="88"/>
      <c r="E1733" s="23" t="s">
        <v>2334</v>
      </c>
      <c r="F1733" s="23">
        <v>2</v>
      </c>
      <c r="G1733" s="19"/>
      <c r="H1733" s="22"/>
      <c r="I1733"/>
      <c r="J1733"/>
      <c r="K1733"/>
      <c r="L1733"/>
      <c r="M1733"/>
    </row>
    <row r="1734" spans="2:13" ht="31.5" x14ac:dyDescent="0.25">
      <c r="B1734" s="75">
        <v>2</v>
      </c>
      <c r="C1734" s="59" t="s">
        <v>1068</v>
      </c>
      <c r="D1734" s="98"/>
      <c r="E1734" s="97"/>
      <c r="F1734" s="359"/>
      <c r="G1734" s="99"/>
      <c r="H1734" s="74"/>
      <c r="I1734"/>
      <c r="J1734"/>
      <c r="K1734"/>
      <c r="L1734"/>
      <c r="M1734"/>
    </row>
    <row r="1735" spans="2:13" x14ac:dyDescent="0.25">
      <c r="B1735" s="73" t="s">
        <v>1069</v>
      </c>
      <c r="C1735" s="60" t="s">
        <v>1070</v>
      </c>
      <c r="D1735" s="54" t="s">
        <v>190</v>
      </c>
      <c r="E1735" s="98" t="s">
        <v>1061</v>
      </c>
      <c r="F1735" s="359">
        <v>144.84</v>
      </c>
      <c r="G1735" s="99">
        <f t="shared" si="228"/>
        <v>28.968000000000004</v>
      </c>
      <c r="H1735" s="74">
        <f t="shared" si="229"/>
        <v>173.80799999999999</v>
      </c>
      <c r="I1735"/>
      <c r="J1735"/>
      <c r="K1735"/>
      <c r="L1735"/>
      <c r="M1735"/>
    </row>
    <row r="1736" spans="2:13" x14ac:dyDescent="0.25">
      <c r="B1736" s="73" t="s">
        <v>1071</v>
      </c>
      <c r="C1736" s="61" t="s">
        <v>1072</v>
      </c>
      <c r="D1736" s="54" t="s">
        <v>190</v>
      </c>
      <c r="E1736" s="98" t="s">
        <v>1061</v>
      </c>
      <c r="F1736" s="359">
        <v>39.479999999999997</v>
      </c>
      <c r="G1736" s="99">
        <f t="shared" si="228"/>
        <v>7.8959999999999999</v>
      </c>
      <c r="H1736" s="74">
        <f t="shared" si="229"/>
        <v>47.375999999999998</v>
      </c>
      <c r="I1736"/>
      <c r="J1736"/>
      <c r="K1736"/>
      <c r="L1736"/>
      <c r="M1736"/>
    </row>
    <row r="1737" spans="2:13" x14ac:dyDescent="0.25">
      <c r="B1737" s="73" t="s">
        <v>1073</v>
      </c>
      <c r="C1737" s="60" t="s">
        <v>1074</v>
      </c>
      <c r="D1737" s="54" t="s">
        <v>190</v>
      </c>
      <c r="E1737" s="98" t="s">
        <v>1061</v>
      </c>
      <c r="F1737" s="359">
        <v>170.79</v>
      </c>
      <c r="G1737" s="99">
        <f t="shared" si="228"/>
        <v>34.158000000000001</v>
      </c>
      <c r="H1737" s="74">
        <f t="shared" si="229"/>
        <v>204.94799999999998</v>
      </c>
      <c r="I1737"/>
      <c r="J1737"/>
      <c r="K1737"/>
      <c r="L1737"/>
      <c r="M1737"/>
    </row>
    <row r="1738" spans="2:13" s="13" customFormat="1" x14ac:dyDescent="0.25">
      <c r="B1738" s="73" t="s">
        <v>1075</v>
      </c>
      <c r="C1738" s="60" t="s">
        <v>1076</v>
      </c>
      <c r="D1738" s="54" t="s">
        <v>190</v>
      </c>
      <c r="E1738" s="98" t="s">
        <v>1061</v>
      </c>
      <c r="F1738" s="359">
        <v>62.89</v>
      </c>
      <c r="G1738" s="99">
        <f t="shared" si="228"/>
        <v>12.578000000000001</v>
      </c>
      <c r="H1738" s="74">
        <f t="shared" si="229"/>
        <v>75.468000000000004</v>
      </c>
      <c r="I1738" s="50"/>
      <c r="J1738" s="52"/>
      <c r="K1738" s="52"/>
      <c r="L1738" s="52"/>
      <c r="M1738" s="52"/>
    </row>
    <row r="1739" spans="2:13" x14ac:dyDescent="0.25">
      <c r="B1739" s="73" t="s">
        <v>1077</v>
      </c>
      <c r="C1739" s="60" t="s">
        <v>1078</v>
      </c>
      <c r="D1739" s="54" t="s">
        <v>190</v>
      </c>
      <c r="E1739" s="98" t="s">
        <v>1061</v>
      </c>
      <c r="F1739" s="359">
        <v>34.81</v>
      </c>
      <c r="G1739" s="99">
        <f t="shared" si="228"/>
        <v>6.9620000000000006</v>
      </c>
      <c r="H1739" s="74">
        <f t="shared" si="229"/>
        <v>41.772000000000006</v>
      </c>
    </row>
    <row r="1740" spans="2:13" x14ac:dyDescent="0.25">
      <c r="B1740" s="73" t="s">
        <v>1079</v>
      </c>
      <c r="C1740" s="62" t="s">
        <v>1080</v>
      </c>
      <c r="D1740" s="54" t="s">
        <v>190</v>
      </c>
      <c r="E1740" s="98" t="s">
        <v>1061</v>
      </c>
      <c r="F1740" s="359">
        <v>96.97</v>
      </c>
      <c r="G1740" s="99">
        <f t="shared" si="228"/>
        <v>19.394000000000002</v>
      </c>
      <c r="H1740" s="74">
        <f t="shared" si="229"/>
        <v>116.364</v>
      </c>
    </row>
    <row r="1741" spans="2:13" x14ac:dyDescent="0.25">
      <c r="B1741" s="96" t="s">
        <v>761</v>
      </c>
      <c r="C1741" s="59" t="s">
        <v>1081</v>
      </c>
      <c r="D1741" s="98"/>
      <c r="E1741" s="97"/>
      <c r="F1741" s="359"/>
      <c r="G1741" s="99"/>
      <c r="H1741" s="74"/>
    </row>
    <row r="1742" spans="2:13" x14ac:dyDescent="0.25">
      <c r="B1742" s="73" t="s">
        <v>1082</v>
      </c>
      <c r="C1742" s="60" t="s">
        <v>3011</v>
      </c>
      <c r="D1742" s="54" t="s">
        <v>750</v>
      </c>
      <c r="E1742" s="98" t="s">
        <v>1061</v>
      </c>
      <c r="F1742" s="359">
        <v>509.81</v>
      </c>
      <c r="G1742" s="99">
        <f t="shared" si="228"/>
        <v>101.962</v>
      </c>
      <c r="H1742" s="74">
        <f t="shared" si="229"/>
        <v>611.77200000000005</v>
      </c>
    </row>
    <row r="1743" spans="2:13" ht="47.25" x14ac:dyDescent="0.25">
      <c r="B1743" s="73" t="s">
        <v>1083</v>
      </c>
      <c r="C1743" s="60" t="s">
        <v>3012</v>
      </c>
      <c r="D1743" s="54" t="s">
        <v>750</v>
      </c>
      <c r="E1743" s="98" t="s">
        <v>1061</v>
      </c>
      <c r="F1743" s="359">
        <v>511.45</v>
      </c>
      <c r="G1743" s="99">
        <f t="shared" si="228"/>
        <v>102.29</v>
      </c>
      <c r="H1743" s="74">
        <f t="shared" si="229"/>
        <v>613.74</v>
      </c>
    </row>
    <row r="1744" spans="2:13" ht="31.5" x14ac:dyDescent="0.25">
      <c r="B1744" s="73" t="s">
        <v>1084</v>
      </c>
      <c r="C1744" s="60" t="s">
        <v>3013</v>
      </c>
      <c r="D1744" s="54" t="s">
        <v>750</v>
      </c>
      <c r="E1744" s="98" t="s">
        <v>1061</v>
      </c>
      <c r="F1744" s="359">
        <v>3486.57</v>
      </c>
      <c r="G1744" s="99">
        <f t="shared" si="228"/>
        <v>697.31400000000008</v>
      </c>
      <c r="H1744" s="74">
        <f t="shared" si="229"/>
        <v>4183.884</v>
      </c>
    </row>
    <row r="1745" spans="2:13" ht="31.5" x14ac:dyDescent="0.25">
      <c r="B1745" s="73" t="s">
        <v>1085</v>
      </c>
      <c r="C1745" s="60" t="s">
        <v>3014</v>
      </c>
      <c r="D1745" s="54" t="s">
        <v>750</v>
      </c>
      <c r="E1745" s="98" t="s">
        <v>1061</v>
      </c>
      <c r="F1745" s="359">
        <v>3030.27</v>
      </c>
      <c r="G1745" s="99">
        <f t="shared" si="228"/>
        <v>606.05399999999997</v>
      </c>
      <c r="H1745" s="74">
        <f t="shared" si="229"/>
        <v>3636.3240000000001</v>
      </c>
    </row>
    <row r="1746" spans="2:13" ht="47.25" x14ac:dyDescent="0.25">
      <c r="B1746" s="96" t="s">
        <v>751</v>
      </c>
      <c r="C1746" s="59" t="s">
        <v>1086</v>
      </c>
      <c r="D1746" s="98"/>
      <c r="E1746" s="97"/>
      <c r="F1746" s="359"/>
      <c r="G1746" s="99"/>
      <c r="H1746" s="74"/>
      <c r="I1746" s="51"/>
    </row>
    <row r="1747" spans="2:13" x14ac:dyDescent="0.25">
      <c r="B1747" s="73" t="s">
        <v>471</v>
      </c>
      <c r="C1747" s="60" t="s">
        <v>1087</v>
      </c>
      <c r="D1747" s="54" t="s">
        <v>167</v>
      </c>
      <c r="E1747" s="98" t="s">
        <v>1061</v>
      </c>
      <c r="F1747" s="359">
        <v>1866.77</v>
      </c>
      <c r="G1747" s="99">
        <f t="shared" si="228"/>
        <v>373.35400000000004</v>
      </c>
      <c r="H1747" s="74">
        <f t="shared" si="229"/>
        <v>2240.1239999999998</v>
      </c>
      <c r="I1747" s="51"/>
    </row>
    <row r="1748" spans="2:13" x14ac:dyDescent="0.25">
      <c r="B1748" s="73" t="s">
        <v>484</v>
      </c>
      <c r="C1748" s="60" t="s">
        <v>1088</v>
      </c>
      <c r="D1748" s="54" t="s">
        <v>98</v>
      </c>
      <c r="E1748" s="98" t="s">
        <v>1061</v>
      </c>
      <c r="F1748" s="359">
        <v>2507.91</v>
      </c>
      <c r="G1748" s="99">
        <f t="shared" si="228"/>
        <v>501.58199999999999</v>
      </c>
      <c r="H1748" s="74">
        <f t="shared" si="229"/>
        <v>3009.4919999999997</v>
      </c>
      <c r="I1748" s="51"/>
    </row>
    <row r="1749" spans="2:13" x14ac:dyDescent="0.25">
      <c r="B1749" s="73" t="s">
        <v>486</v>
      </c>
      <c r="C1749" s="60" t="s">
        <v>1089</v>
      </c>
      <c r="D1749" s="54" t="s">
        <v>98</v>
      </c>
      <c r="E1749" s="98" t="s">
        <v>1090</v>
      </c>
      <c r="F1749" s="359">
        <v>1624.65</v>
      </c>
      <c r="G1749" s="99">
        <f t="shared" si="228"/>
        <v>324.93000000000006</v>
      </c>
      <c r="H1749" s="74">
        <f t="shared" si="229"/>
        <v>1949.5800000000002</v>
      </c>
      <c r="I1749" s="51"/>
    </row>
    <row r="1750" spans="2:13" x14ac:dyDescent="0.25">
      <c r="B1750" s="73" t="s">
        <v>488</v>
      </c>
      <c r="C1750" s="60" t="s">
        <v>68</v>
      </c>
      <c r="D1750" s="54" t="s">
        <v>98</v>
      </c>
      <c r="E1750" s="98" t="s">
        <v>1061</v>
      </c>
      <c r="F1750" s="359">
        <v>1850.91</v>
      </c>
      <c r="G1750" s="99">
        <f t="shared" si="228"/>
        <v>370.18200000000002</v>
      </c>
      <c r="H1750" s="74">
        <f t="shared" si="229"/>
        <v>2221.0920000000001</v>
      </c>
      <c r="I1750" s="51"/>
    </row>
    <row r="1751" spans="2:13" x14ac:dyDescent="0.25">
      <c r="B1751" s="73" t="s">
        <v>498</v>
      </c>
      <c r="C1751" s="60" t="s">
        <v>1091</v>
      </c>
      <c r="D1751" s="54" t="s">
        <v>98</v>
      </c>
      <c r="E1751" s="98" t="s">
        <v>1061</v>
      </c>
      <c r="F1751" s="359">
        <v>1787.65</v>
      </c>
      <c r="G1751" s="99">
        <f t="shared" si="228"/>
        <v>357.53000000000003</v>
      </c>
      <c r="H1751" s="74">
        <f t="shared" si="229"/>
        <v>2145.1800000000003</v>
      </c>
      <c r="I1751" s="51"/>
    </row>
    <row r="1752" spans="2:13" x14ac:dyDescent="0.25">
      <c r="B1752" s="73" t="s">
        <v>1092</v>
      </c>
      <c r="C1752" s="60" t="s">
        <v>1093</v>
      </c>
      <c r="D1752" s="54" t="s">
        <v>98</v>
      </c>
      <c r="E1752" s="98" t="s">
        <v>1061</v>
      </c>
      <c r="F1752" s="359">
        <v>1789.2</v>
      </c>
      <c r="G1752" s="99">
        <f t="shared" si="228"/>
        <v>357.84000000000003</v>
      </c>
      <c r="H1752" s="74">
        <f t="shared" si="229"/>
        <v>2147.04</v>
      </c>
      <c r="I1752" s="51"/>
    </row>
    <row r="1753" spans="2:13" x14ac:dyDescent="0.25">
      <c r="B1753" s="73" t="s">
        <v>1094</v>
      </c>
      <c r="C1753" s="60" t="s">
        <v>1095</v>
      </c>
      <c r="D1753" s="54" t="s">
        <v>98</v>
      </c>
      <c r="E1753" s="98" t="s">
        <v>1061</v>
      </c>
      <c r="F1753" s="359">
        <v>638.5</v>
      </c>
      <c r="G1753" s="99">
        <f t="shared" si="228"/>
        <v>127.7</v>
      </c>
      <c r="H1753" s="74">
        <f t="shared" si="229"/>
        <v>766.2</v>
      </c>
      <c r="I1753" s="51"/>
    </row>
    <row r="1754" spans="2:13" x14ac:dyDescent="0.25">
      <c r="B1754" s="73" t="s">
        <v>1096</v>
      </c>
      <c r="C1754" s="60" t="s">
        <v>1097</v>
      </c>
      <c r="D1754" s="54" t="s">
        <v>98</v>
      </c>
      <c r="E1754" s="98" t="s">
        <v>1061</v>
      </c>
      <c r="F1754" s="359">
        <v>1441.96</v>
      </c>
      <c r="G1754" s="99">
        <f t="shared" si="228"/>
        <v>288.392</v>
      </c>
      <c r="H1754" s="74">
        <f t="shared" si="229"/>
        <v>1730.3520000000001</v>
      </c>
      <c r="I1754" s="51"/>
      <c r="J1754"/>
      <c r="K1754"/>
      <c r="L1754"/>
      <c r="M1754"/>
    </row>
    <row r="1755" spans="2:13" x14ac:dyDescent="0.25">
      <c r="B1755" s="73" t="s">
        <v>1098</v>
      </c>
      <c r="C1755" s="60" t="s">
        <v>1099</v>
      </c>
      <c r="D1755" s="54" t="s">
        <v>98</v>
      </c>
      <c r="E1755" s="98" t="s">
        <v>1061</v>
      </c>
      <c r="F1755" s="359">
        <v>1596.08</v>
      </c>
      <c r="G1755" s="99">
        <f t="shared" si="228"/>
        <v>319.21600000000001</v>
      </c>
      <c r="H1755" s="74">
        <f t="shared" si="229"/>
        <v>1915.2959999999998</v>
      </c>
      <c r="I1755" s="51"/>
      <c r="J1755"/>
      <c r="K1755"/>
      <c r="L1755"/>
      <c r="M1755"/>
    </row>
    <row r="1756" spans="2:13" x14ac:dyDescent="0.25">
      <c r="B1756" s="73" t="s">
        <v>1100</v>
      </c>
      <c r="C1756" s="60" t="s">
        <v>1101</v>
      </c>
      <c r="D1756" s="54" t="s">
        <v>98</v>
      </c>
      <c r="E1756" s="98" t="s">
        <v>1061</v>
      </c>
      <c r="F1756" s="359">
        <v>3532.02</v>
      </c>
      <c r="G1756" s="99">
        <f t="shared" si="228"/>
        <v>706.404</v>
      </c>
      <c r="H1756" s="74">
        <f t="shared" si="229"/>
        <v>4238.424</v>
      </c>
      <c r="I1756" s="51"/>
      <c r="J1756"/>
      <c r="K1756"/>
      <c r="L1756"/>
      <c r="M1756"/>
    </row>
    <row r="1757" spans="2:13" x14ac:dyDescent="0.25">
      <c r="B1757" s="73" t="s">
        <v>1102</v>
      </c>
      <c r="C1757" s="60" t="s">
        <v>1103</v>
      </c>
      <c r="D1757" s="54" t="s">
        <v>98</v>
      </c>
      <c r="E1757" s="98" t="s">
        <v>1061</v>
      </c>
      <c r="F1757" s="359">
        <v>2588.79</v>
      </c>
      <c r="G1757" s="99">
        <f t="shared" si="228"/>
        <v>517.75800000000004</v>
      </c>
      <c r="H1757" s="74">
        <f t="shared" si="229"/>
        <v>3106.5479999999998</v>
      </c>
      <c r="I1757" s="51"/>
      <c r="J1757"/>
      <c r="K1757"/>
      <c r="L1757"/>
      <c r="M1757"/>
    </row>
    <row r="1758" spans="2:13" x14ac:dyDescent="0.25">
      <c r="B1758" s="73" t="s">
        <v>1104</v>
      </c>
      <c r="C1758" s="60" t="s">
        <v>1105</v>
      </c>
      <c r="D1758" s="54" t="s">
        <v>98</v>
      </c>
      <c r="E1758" s="98" t="s">
        <v>1061</v>
      </c>
      <c r="F1758" s="359">
        <v>918.9</v>
      </c>
      <c r="G1758" s="99">
        <f t="shared" si="228"/>
        <v>183.78</v>
      </c>
      <c r="H1758" s="74">
        <f t="shared" si="229"/>
        <v>1102.68</v>
      </c>
      <c r="I1758" s="51"/>
      <c r="J1758"/>
      <c r="K1758"/>
      <c r="L1758"/>
      <c r="M1758"/>
    </row>
    <row r="1759" spans="2:13" x14ac:dyDescent="0.25">
      <c r="B1759" s="73" t="s">
        <v>1106</v>
      </c>
      <c r="C1759" s="60" t="s">
        <v>1107</v>
      </c>
      <c r="D1759" s="54" t="s">
        <v>98</v>
      </c>
      <c r="E1759" s="98" t="s">
        <v>1061</v>
      </c>
      <c r="F1759" s="359">
        <v>1384.29</v>
      </c>
      <c r="G1759" s="99">
        <f t="shared" si="228"/>
        <v>276.858</v>
      </c>
      <c r="H1759" s="74">
        <f t="shared" si="229"/>
        <v>1661.1479999999999</v>
      </c>
      <c r="I1759" s="51"/>
      <c r="J1759"/>
      <c r="K1759"/>
      <c r="L1759"/>
      <c r="M1759"/>
    </row>
    <row r="1760" spans="2:13" x14ac:dyDescent="0.25">
      <c r="B1760" s="73" t="s">
        <v>1108</v>
      </c>
      <c r="C1760" s="60" t="s">
        <v>1109</v>
      </c>
      <c r="D1760" s="54" t="s">
        <v>98</v>
      </c>
      <c r="E1760" s="98" t="s">
        <v>1061</v>
      </c>
      <c r="F1760" s="359">
        <v>2286.41</v>
      </c>
      <c r="G1760" s="99">
        <f t="shared" si="228"/>
        <v>457.28199999999998</v>
      </c>
      <c r="H1760" s="74">
        <f t="shared" si="229"/>
        <v>2743.692</v>
      </c>
      <c r="I1760" s="51"/>
      <c r="J1760"/>
      <c r="K1760"/>
      <c r="L1760"/>
      <c r="M1760"/>
    </row>
    <row r="1761" spans="2:13" x14ac:dyDescent="0.25">
      <c r="B1761" s="73" t="s">
        <v>1110</v>
      </c>
      <c r="C1761" s="60" t="s">
        <v>1111</v>
      </c>
      <c r="D1761" s="54" t="s">
        <v>98</v>
      </c>
      <c r="E1761" s="98" t="s">
        <v>1061</v>
      </c>
      <c r="F1761" s="359">
        <v>855.29</v>
      </c>
      <c r="G1761" s="99">
        <f t="shared" si="228"/>
        <v>171.05799999999999</v>
      </c>
      <c r="H1761" s="74">
        <f t="shared" si="229"/>
        <v>1026.348</v>
      </c>
      <c r="I1761" s="51"/>
      <c r="J1761"/>
      <c r="K1761"/>
      <c r="L1761"/>
      <c r="M1761"/>
    </row>
    <row r="1762" spans="2:13" x14ac:dyDescent="0.25">
      <c r="B1762" s="73" t="s">
        <v>1112</v>
      </c>
      <c r="C1762" s="60" t="s">
        <v>1113</v>
      </c>
      <c r="D1762" s="54" t="s">
        <v>98</v>
      </c>
      <c r="E1762" s="98" t="s">
        <v>1061</v>
      </c>
      <c r="F1762" s="359">
        <v>1787.65</v>
      </c>
      <c r="G1762" s="99">
        <f t="shared" si="228"/>
        <v>357.53000000000003</v>
      </c>
      <c r="H1762" s="74">
        <f t="shared" si="229"/>
        <v>2145.1800000000003</v>
      </c>
      <c r="I1762" s="51"/>
      <c r="J1762"/>
      <c r="K1762"/>
      <c r="L1762"/>
      <c r="M1762"/>
    </row>
    <row r="1763" spans="2:13" x14ac:dyDescent="0.25">
      <c r="B1763" s="73" t="s">
        <v>1114</v>
      </c>
      <c r="C1763" s="60" t="s">
        <v>1115</v>
      </c>
      <c r="D1763" s="54" t="s">
        <v>98</v>
      </c>
      <c r="E1763" s="98" t="s">
        <v>1061</v>
      </c>
      <c r="F1763" s="359">
        <v>1462.81</v>
      </c>
      <c r="G1763" s="99">
        <f t="shared" si="228"/>
        <v>292.56200000000001</v>
      </c>
      <c r="H1763" s="74">
        <f t="shared" si="229"/>
        <v>1755.3719999999998</v>
      </c>
      <c r="I1763" s="51"/>
      <c r="J1763"/>
      <c r="K1763"/>
      <c r="L1763"/>
      <c r="M1763"/>
    </row>
    <row r="1764" spans="2:13" x14ac:dyDescent="0.25">
      <c r="B1764" s="73" t="s">
        <v>1116</v>
      </c>
      <c r="C1764" s="60" t="s">
        <v>74</v>
      </c>
      <c r="D1764" s="54" t="s">
        <v>98</v>
      </c>
      <c r="E1764" s="98" t="s">
        <v>1061</v>
      </c>
      <c r="F1764" s="359">
        <v>1198.52</v>
      </c>
      <c r="G1764" s="99">
        <f t="shared" si="228"/>
        <v>239.70400000000001</v>
      </c>
      <c r="H1764" s="74">
        <f t="shared" si="229"/>
        <v>1438.2239999999999</v>
      </c>
      <c r="I1764" s="51"/>
      <c r="J1764"/>
      <c r="K1764"/>
      <c r="L1764"/>
      <c r="M1764"/>
    </row>
    <row r="1765" spans="2:13" x14ac:dyDescent="0.25">
      <c r="B1765" s="73" t="s">
        <v>1117</v>
      </c>
      <c r="C1765" s="60" t="s">
        <v>1118</v>
      </c>
      <c r="D1765" s="54" t="s">
        <v>98</v>
      </c>
      <c r="E1765" s="98" t="s">
        <v>1061</v>
      </c>
      <c r="F1765" s="359">
        <v>1131.97</v>
      </c>
      <c r="G1765" s="99">
        <f t="shared" si="228"/>
        <v>226.39400000000001</v>
      </c>
      <c r="H1765" s="74">
        <f t="shared" si="229"/>
        <v>1358.364</v>
      </c>
      <c r="I1765" s="51"/>
      <c r="J1765"/>
      <c r="K1765"/>
      <c r="L1765"/>
      <c r="M1765"/>
    </row>
    <row r="1766" spans="2:13" x14ac:dyDescent="0.25">
      <c r="B1766" s="73" t="s">
        <v>1119</v>
      </c>
      <c r="C1766" s="60" t="s">
        <v>1120</v>
      </c>
      <c r="D1766" s="54" t="s">
        <v>98</v>
      </c>
      <c r="E1766" s="98" t="s">
        <v>1061</v>
      </c>
      <c r="F1766" s="359">
        <v>1617.98</v>
      </c>
      <c r="G1766" s="99">
        <f t="shared" si="228"/>
        <v>323.596</v>
      </c>
      <c r="H1766" s="74">
        <f t="shared" si="229"/>
        <v>1941.576</v>
      </c>
      <c r="I1766" s="51"/>
      <c r="J1766"/>
      <c r="K1766"/>
      <c r="L1766"/>
      <c r="M1766"/>
    </row>
    <row r="1767" spans="2:13" ht="47.25" x14ac:dyDescent="0.25">
      <c r="B1767" s="73" t="s">
        <v>1121</v>
      </c>
      <c r="C1767" s="61" t="s">
        <v>1122</v>
      </c>
      <c r="D1767" s="54" t="s">
        <v>98</v>
      </c>
      <c r="E1767" s="98" t="s">
        <v>1061</v>
      </c>
      <c r="F1767" s="359">
        <v>1063.24</v>
      </c>
      <c r="G1767" s="99">
        <f t="shared" si="228"/>
        <v>212.64800000000002</v>
      </c>
      <c r="H1767" s="74">
        <f t="shared" si="229"/>
        <v>1275.8879999999999</v>
      </c>
      <c r="I1767" s="51"/>
      <c r="J1767"/>
      <c r="K1767"/>
      <c r="L1767"/>
      <c r="M1767"/>
    </row>
    <row r="1768" spans="2:13" x14ac:dyDescent="0.25">
      <c r="B1768" s="73" t="s">
        <v>1123</v>
      </c>
      <c r="C1768" s="60" t="s">
        <v>1124</v>
      </c>
      <c r="D1768" s="54" t="s">
        <v>98</v>
      </c>
      <c r="E1768" s="98" t="s">
        <v>1061</v>
      </c>
      <c r="F1768" s="359">
        <v>2842.77</v>
      </c>
      <c r="G1768" s="99">
        <f t="shared" si="228"/>
        <v>568.55399999999997</v>
      </c>
      <c r="H1768" s="74">
        <f t="shared" si="229"/>
        <v>3411.3240000000001</v>
      </c>
      <c r="I1768" s="51"/>
      <c r="J1768"/>
      <c r="K1768"/>
      <c r="L1768"/>
      <c r="M1768"/>
    </row>
    <row r="1769" spans="2:13" x14ac:dyDescent="0.25">
      <c r="B1769" s="73" t="s">
        <v>1125</v>
      </c>
      <c r="C1769" s="60" t="s">
        <v>1126</v>
      </c>
      <c r="D1769" s="54" t="s">
        <v>98</v>
      </c>
      <c r="E1769" s="98" t="s">
        <v>1061</v>
      </c>
      <c r="F1769" s="359">
        <v>475.63</v>
      </c>
      <c r="G1769" s="99">
        <f t="shared" si="228"/>
        <v>95.126000000000005</v>
      </c>
      <c r="H1769" s="74">
        <f t="shared" si="229"/>
        <v>570.75599999999997</v>
      </c>
      <c r="I1769" s="51"/>
      <c r="J1769"/>
      <c r="K1769"/>
      <c r="L1769"/>
      <c r="M1769"/>
    </row>
    <row r="1770" spans="2:13" x14ac:dyDescent="0.25">
      <c r="B1770" s="73" t="s">
        <v>1127</v>
      </c>
      <c r="C1770" s="60" t="s">
        <v>1128</v>
      </c>
      <c r="D1770" s="54" t="s">
        <v>98</v>
      </c>
      <c r="E1770" s="98" t="s">
        <v>1061</v>
      </c>
      <c r="F1770" s="359">
        <v>65.7</v>
      </c>
      <c r="G1770" s="99">
        <f t="shared" si="228"/>
        <v>13.14</v>
      </c>
      <c r="H1770" s="74">
        <f t="shared" si="229"/>
        <v>78.84</v>
      </c>
      <c r="I1770" s="51"/>
      <c r="J1770"/>
      <c r="K1770"/>
      <c r="L1770"/>
      <c r="M1770"/>
    </row>
    <row r="1771" spans="2:13" x14ac:dyDescent="0.25">
      <c r="B1771" s="73" t="s">
        <v>1129</v>
      </c>
      <c r="C1771" s="60" t="s">
        <v>1130</v>
      </c>
      <c r="D1771" s="54" t="s">
        <v>98</v>
      </c>
      <c r="E1771" s="98" t="s">
        <v>1061</v>
      </c>
      <c r="F1771" s="359">
        <v>615.54</v>
      </c>
      <c r="G1771" s="99">
        <f t="shared" si="228"/>
        <v>123.108</v>
      </c>
      <c r="H1771" s="74">
        <f t="shared" si="229"/>
        <v>738.64799999999991</v>
      </c>
      <c r="I1771" s="51"/>
      <c r="J1771"/>
      <c r="K1771"/>
      <c r="L1771"/>
      <c r="M1771"/>
    </row>
    <row r="1772" spans="2:13" x14ac:dyDescent="0.25">
      <c r="B1772" s="73" t="s">
        <v>1131</v>
      </c>
      <c r="C1772" s="60" t="s">
        <v>1132</v>
      </c>
      <c r="D1772" s="54" t="s">
        <v>98</v>
      </c>
      <c r="E1772" s="98" t="s">
        <v>1090</v>
      </c>
      <c r="F1772" s="359">
        <v>750.69</v>
      </c>
      <c r="G1772" s="99">
        <f t="shared" si="228"/>
        <v>150.13800000000001</v>
      </c>
      <c r="H1772" s="74">
        <f t="shared" si="229"/>
        <v>900.82800000000009</v>
      </c>
      <c r="I1772" s="51"/>
      <c r="J1772"/>
      <c r="K1772"/>
      <c r="L1772"/>
      <c r="M1772"/>
    </row>
    <row r="1773" spans="2:13" x14ac:dyDescent="0.25">
      <c r="B1773" s="73" t="s">
        <v>1133</v>
      </c>
      <c r="C1773" s="60" t="s">
        <v>1134</v>
      </c>
      <c r="D1773" s="54" t="s">
        <v>98</v>
      </c>
      <c r="E1773" s="98" t="s">
        <v>1090</v>
      </c>
      <c r="F1773" s="359">
        <v>1186.42</v>
      </c>
      <c r="G1773" s="99">
        <f t="shared" si="228"/>
        <v>237.28400000000002</v>
      </c>
      <c r="H1773" s="74">
        <f t="shared" si="229"/>
        <v>1423.7040000000002</v>
      </c>
      <c r="I1773" s="51"/>
      <c r="J1773"/>
      <c r="K1773"/>
      <c r="L1773"/>
      <c r="M1773"/>
    </row>
    <row r="1774" spans="2:13" x14ac:dyDescent="0.25">
      <c r="B1774" s="73" t="s">
        <v>1135</v>
      </c>
      <c r="C1774" s="60" t="s">
        <v>1136</v>
      </c>
      <c r="D1774" s="54" t="s">
        <v>98</v>
      </c>
      <c r="E1774" s="98" t="s">
        <v>1061</v>
      </c>
      <c r="F1774" s="359">
        <v>1238.02</v>
      </c>
      <c r="G1774" s="99">
        <f t="shared" si="228"/>
        <v>247.60400000000001</v>
      </c>
      <c r="H1774" s="74">
        <f t="shared" si="229"/>
        <v>1485.624</v>
      </c>
      <c r="I1774" s="51"/>
      <c r="J1774"/>
      <c r="K1774"/>
      <c r="L1774"/>
      <c r="M1774"/>
    </row>
    <row r="1775" spans="2:13" x14ac:dyDescent="0.25">
      <c r="B1775" s="73" t="s">
        <v>1137</v>
      </c>
      <c r="C1775" s="60" t="s">
        <v>1138</v>
      </c>
      <c r="D1775" s="54" t="s">
        <v>98</v>
      </c>
      <c r="E1775" s="98" t="s">
        <v>1061</v>
      </c>
      <c r="F1775" s="359">
        <v>648.82000000000005</v>
      </c>
      <c r="G1775" s="99">
        <f t="shared" si="228"/>
        <v>129.76400000000001</v>
      </c>
      <c r="H1775" s="74">
        <f t="shared" si="229"/>
        <v>778.58400000000006</v>
      </c>
      <c r="I1775" s="51"/>
      <c r="J1775"/>
      <c r="K1775"/>
      <c r="L1775"/>
      <c r="M1775"/>
    </row>
    <row r="1776" spans="2:13" x14ac:dyDescent="0.25">
      <c r="B1776" s="73" t="s">
        <v>1139</v>
      </c>
      <c r="C1776" s="60" t="s">
        <v>1140</v>
      </c>
      <c r="D1776" s="54" t="s">
        <v>98</v>
      </c>
      <c r="E1776" s="98" t="s">
        <v>1061</v>
      </c>
      <c r="F1776" s="359">
        <v>844.52</v>
      </c>
      <c r="G1776" s="99">
        <f t="shared" si="228"/>
        <v>168.904</v>
      </c>
      <c r="H1776" s="74">
        <f t="shared" si="229"/>
        <v>1013.424</v>
      </c>
      <c r="I1776" s="51"/>
      <c r="J1776"/>
      <c r="K1776"/>
      <c r="L1776"/>
      <c r="M1776"/>
    </row>
    <row r="1777" spans="2:13" x14ac:dyDescent="0.25">
      <c r="B1777" s="73" t="s">
        <v>1141</v>
      </c>
      <c r="C1777" s="60" t="s">
        <v>1142</v>
      </c>
      <c r="D1777" s="54" t="s">
        <v>98</v>
      </c>
      <c r="E1777" s="98" t="s">
        <v>1061</v>
      </c>
      <c r="F1777" s="359">
        <v>1118.55</v>
      </c>
      <c r="G1777" s="99">
        <f t="shared" si="228"/>
        <v>223.71</v>
      </c>
      <c r="H1777" s="74">
        <f t="shared" si="229"/>
        <v>1342.26</v>
      </c>
      <c r="I1777" s="51"/>
      <c r="J1777"/>
      <c r="K1777"/>
      <c r="L1777"/>
      <c r="M1777"/>
    </row>
    <row r="1778" spans="2:13" x14ac:dyDescent="0.25">
      <c r="B1778" s="73" t="s">
        <v>1143</v>
      </c>
      <c r="C1778" s="60" t="s">
        <v>1144</v>
      </c>
      <c r="D1778" s="54" t="s">
        <v>98</v>
      </c>
      <c r="E1778" s="98" t="s">
        <v>1061</v>
      </c>
      <c r="F1778" s="359">
        <v>592.91</v>
      </c>
      <c r="G1778" s="99">
        <f t="shared" si="228"/>
        <v>118.58199999999999</v>
      </c>
      <c r="H1778" s="74">
        <f t="shared" si="229"/>
        <v>711.49199999999996</v>
      </c>
      <c r="I1778" s="51"/>
      <c r="J1778"/>
      <c r="K1778"/>
      <c r="L1778"/>
      <c r="M1778"/>
    </row>
    <row r="1779" spans="2:13" x14ac:dyDescent="0.25">
      <c r="B1779" s="73" t="s">
        <v>1145</v>
      </c>
      <c r="C1779" s="60" t="s">
        <v>1146</v>
      </c>
      <c r="D1779" s="54" t="s">
        <v>98</v>
      </c>
      <c r="E1779" s="98" t="s">
        <v>1061</v>
      </c>
      <c r="F1779" s="359">
        <v>545.85</v>
      </c>
      <c r="G1779" s="99">
        <f t="shared" si="228"/>
        <v>109.17000000000002</v>
      </c>
      <c r="H1779" s="74">
        <f t="shared" si="229"/>
        <v>655.02</v>
      </c>
      <c r="I1779" s="51"/>
      <c r="J1779"/>
      <c r="K1779"/>
      <c r="L1779"/>
      <c r="M1779"/>
    </row>
    <row r="1780" spans="2:13" x14ac:dyDescent="0.25">
      <c r="B1780" s="73" t="s">
        <v>1147</v>
      </c>
      <c r="C1780" s="60" t="s">
        <v>1148</v>
      </c>
      <c r="D1780" s="54" t="s">
        <v>98</v>
      </c>
      <c r="E1780" s="98" t="s">
        <v>1061</v>
      </c>
      <c r="F1780" s="359">
        <v>994.06</v>
      </c>
      <c r="G1780" s="99">
        <f t="shared" si="228"/>
        <v>198.81200000000001</v>
      </c>
      <c r="H1780" s="74">
        <f t="shared" si="229"/>
        <v>1192.8719999999998</v>
      </c>
      <c r="I1780" s="51"/>
      <c r="J1780"/>
      <c r="K1780"/>
      <c r="L1780"/>
      <c r="M1780"/>
    </row>
    <row r="1781" spans="2:13" x14ac:dyDescent="0.25">
      <c r="B1781" s="73" t="s">
        <v>1149</v>
      </c>
      <c r="C1781" s="60" t="s">
        <v>1150</v>
      </c>
      <c r="D1781" s="54" t="s">
        <v>1151</v>
      </c>
      <c r="E1781" s="98" t="s">
        <v>1061</v>
      </c>
      <c r="F1781" s="359">
        <v>946.86</v>
      </c>
      <c r="G1781" s="99">
        <f t="shared" si="228"/>
        <v>189.37200000000001</v>
      </c>
      <c r="H1781" s="74">
        <f t="shared" si="229"/>
        <v>1136.232</v>
      </c>
      <c r="I1781" s="51"/>
      <c r="J1781"/>
      <c r="K1781"/>
      <c r="L1781"/>
      <c r="M1781"/>
    </row>
    <row r="1782" spans="2:13" x14ac:dyDescent="0.25">
      <c r="B1782" s="73" t="s">
        <v>1152</v>
      </c>
      <c r="C1782" s="60" t="s">
        <v>1153</v>
      </c>
      <c r="D1782" s="54" t="s">
        <v>167</v>
      </c>
      <c r="E1782" s="98" t="s">
        <v>1061</v>
      </c>
      <c r="F1782" s="359">
        <v>1866.77</v>
      </c>
      <c r="G1782" s="99">
        <f t="shared" si="228"/>
        <v>373.35400000000004</v>
      </c>
      <c r="H1782" s="74">
        <f t="shared" si="229"/>
        <v>2240.1239999999998</v>
      </c>
      <c r="I1782" s="51"/>
      <c r="J1782"/>
      <c r="K1782"/>
      <c r="L1782"/>
      <c r="M1782"/>
    </row>
    <row r="1783" spans="2:13" x14ac:dyDescent="0.25">
      <c r="B1783" s="73" t="s">
        <v>1154</v>
      </c>
      <c r="C1783" s="60" t="s">
        <v>1155</v>
      </c>
      <c r="D1783" s="54" t="s">
        <v>98</v>
      </c>
      <c r="E1783" s="98" t="s">
        <v>1061</v>
      </c>
      <c r="F1783" s="359">
        <v>2099.98</v>
      </c>
      <c r="G1783" s="99">
        <f t="shared" si="228"/>
        <v>419.99600000000004</v>
      </c>
      <c r="H1783" s="74">
        <f t="shared" si="229"/>
        <v>2519.9760000000001</v>
      </c>
      <c r="I1783" s="51"/>
      <c r="J1783"/>
      <c r="K1783"/>
      <c r="L1783"/>
      <c r="M1783"/>
    </row>
    <row r="1784" spans="2:13" x14ac:dyDescent="0.25">
      <c r="B1784" s="73" t="s">
        <v>1156</v>
      </c>
      <c r="C1784" s="60" t="s">
        <v>84</v>
      </c>
      <c r="D1784" s="54" t="s">
        <v>167</v>
      </c>
      <c r="E1784" s="98" t="s">
        <v>1061</v>
      </c>
      <c r="F1784" s="359">
        <v>97</v>
      </c>
      <c r="G1784" s="99">
        <f t="shared" si="228"/>
        <v>19.400000000000002</v>
      </c>
      <c r="H1784" s="74">
        <f t="shared" si="229"/>
        <v>116.4</v>
      </c>
      <c r="I1784" s="51"/>
      <c r="J1784"/>
      <c r="K1784"/>
      <c r="L1784"/>
      <c r="M1784"/>
    </row>
    <row r="1785" spans="2:13" ht="31.5" x14ac:dyDescent="0.25">
      <c r="B1785" s="73" t="s">
        <v>1157</v>
      </c>
      <c r="C1785" s="60" t="s">
        <v>1158</v>
      </c>
      <c r="D1785" s="54" t="s">
        <v>98</v>
      </c>
      <c r="E1785" s="98" t="s">
        <v>1061</v>
      </c>
      <c r="F1785" s="359">
        <v>1105.51</v>
      </c>
      <c r="G1785" s="99">
        <f t="shared" si="228"/>
        <v>221.102</v>
      </c>
      <c r="H1785" s="74">
        <f t="shared" si="229"/>
        <v>1326.6120000000001</v>
      </c>
      <c r="I1785" s="51"/>
      <c r="J1785"/>
      <c r="K1785"/>
      <c r="L1785"/>
      <c r="M1785"/>
    </row>
    <row r="1786" spans="2:13" x14ac:dyDescent="0.25">
      <c r="B1786" s="73" t="s">
        <v>1159</v>
      </c>
      <c r="C1786" s="60" t="s">
        <v>1160</v>
      </c>
      <c r="D1786" s="54" t="s">
        <v>98</v>
      </c>
      <c r="E1786" s="98" t="s">
        <v>1061</v>
      </c>
      <c r="F1786" s="359">
        <v>880.84</v>
      </c>
      <c r="G1786" s="99">
        <f t="shared" si="228"/>
        <v>176.16800000000001</v>
      </c>
      <c r="H1786" s="74">
        <f t="shared" si="229"/>
        <v>1057.008</v>
      </c>
      <c r="I1786" s="51"/>
      <c r="J1786"/>
      <c r="K1786"/>
      <c r="L1786"/>
      <c r="M1786"/>
    </row>
    <row r="1787" spans="2:13" x14ac:dyDescent="0.25">
      <c r="B1787" s="73" t="s">
        <v>1161</v>
      </c>
      <c r="C1787" s="60" t="s">
        <v>90</v>
      </c>
      <c r="D1787" s="54" t="s">
        <v>98</v>
      </c>
      <c r="E1787" s="98" t="s">
        <v>1061</v>
      </c>
      <c r="F1787" s="359">
        <v>1239.43</v>
      </c>
      <c r="G1787" s="99">
        <f t="shared" si="228"/>
        <v>247.88600000000002</v>
      </c>
      <c r="H1787" s="74">
        <f t="shared" si="229"/>
        <v>1487.316</v>
      </c>
      <c r="I1787" s="51"/>
      <c r="J1787"/>
      <c r="K1787"/>
      <c r="L1787"/>
      <c r="M1787"/>
    </row>
    <row r="1788" spans="2:13" x14ac:dyDescent="0.25">
      <c r="B1788" s="73" t="s">
        <v>1162</v>
      </c>
      <c r="C1788" s="60" t="s">
        <v>91</v>
      </c>
      <c r="D1788" s="54" t="s">
        <v>98</v>
      </c>
      <c r="E1788" s="98" t="s">
        <v>1061</v>
      </c>
      <c r="F1788" s="359">
        <v>1229.79</v>
      </c>
      <c r="G1788" s="99">
        <f t="shared" si="228"/>
        <v>245.958</v>
      </c>
      <c r="H1788" s="74">
        <f t="shared" si="229"/>
        <v>1475.748</v>
      </c>
      <c r="I1788" s="51"/>
      <c r="J1788"/>
      <c r="K1788"/>
      <c r="L1788"/>
      <c r="M1788"/>
    </row>
    <row r="1789" spans="2:13" ht="31.5" x14ac:dyDescent="0.25">
      <c r="B1789" s="73" t="s">
        <v>1163</v>
      </c>
      <c r="C1789" s="60" t="s">
        <v>1101</v>
      </c>
      <c r="D1789" s="54" t="s">
        <v>1164</v>
      </c>
      <c r="E1789" s="98" t="s">
        <v>1061</v>
      </c>
      <c r="F1789" s="359">
        <v>3532.02</v>
      </c>
      <c r="G1789" s="99">
        <f t="shared" si="228"/>
        <v>706.404</v>
      </c>
      <c r="H1789" s="74">
        <f t="shared" si="229"/>
        <v>4238.424</v>
      </c>
      <c r="I1789" s="51"/>
      <c r="J1789"/>
      <c r="K1789"/>
      <c r="L1789"/>
      <c r="M1789"/>
    </row>
    <row r="1790" spans="2:13" x14ac:dyDescent="0.25">
      <c r="B1790" s="73" t="s">
        <v>1165</v>
      </c>
      <c r="C1790" s="60" t="s">
        <v>1166</v>
      </c>
      <c r="D1790" s="54" t="s">
        <v>98</v>
      </c>
      <c r="E1790" s="98" t="s">
        <v>1061</v>
      </c>
      <c r="F1790" s="359">
        <v>2980.84</v>
      </c>
      <c r="G1790" s="99">
        <f t="shared" si="228"/>
        <v>596.16800000000001</v>
      </c>
      <c r="H1790" s="74">
        <f t="shared" si="229"/>
        <v>3577.0080000000003</v>
      </c>
      <c r="I1790" s="51"/>
      <c r="J1790"/>
      <c r="K1790"/>
      <c r="L1790"/>
      <c r="M1790"/>
    </row>
    <row r="1791" spans="2:13" x14ac:dyDescent="0.25">
      <c r="B1791" s="73" t="s">
        <v>1167</v>
      </c>
      <c r="C1791" s="60" t="s">
        <v>1168</v>
      </c>
      <c r="D1791" s="54" t="s">
        <v>98</v>
      </c>
      <c r="E1791" s="98" t="s">
        <v>1061</v>
      </c>
      <c r="F1791" s="359">
        <v>2411.11</v>
      </c>
      <c r="G1791" s="99">
        <f t="shared" si="228"/>
        <v>482.22200000000004</v>
      </c>
      <c r="H1791" s="74">
        <f t="shared" si="229"/>
        <v>2893.3320000000003</v>
      </c>
      <c r="I1791" s="51"/>
      <c r="J1791"/>
      <c r="K1791"/>
      <c r="L1791"/>
      <c r="M1791"/>
    </row>
    <row r="1792" spans="2:13" x14ac:dyDescent="0.25">
      <c r="B1792" s="73" t="s">
        <v>1167</v>
      </c>
      <c r="C1792" s="60" t="s">
        <v>62</v>
      </c>
      <c r="D1792" s="54" t="s">
        <v>98</v>
      </c>
      <c r="E1792" s="98" t="s">
        <v>1061</v>
      </c>
      <c r="F1792" s="359">
        <v>1462.81</v>
      </c>
      <c r="G1792" s="99">
        <f t="shared" si="228"/>
        <v>292.56200000000001</v>
      </c>
      <c r="H1792" s="74">
        <f t="shared" si="229"/>
        <v>1755.3719999999998</v>
      </c>
      <c r="I1792" s="51"/>
      <c r="J1792"/>
      <c r="K1792"/>
      <c r="L1792"/>
      <c r="M1792"/>
    </row>
    <row r="1793" spans="2:13" x14ac:dyDescent="0.25">
      <c r="B1793" s="96" t="s">
        <v>576</v>
      </c>
      <c r="C1793" s="59" t="s">
        <v>1169</v>
      </c>
      <c r="D1793" s="98"/>
      <c r="E1793" s="97"/>
      <c r="F1793" s="359"/>
      <c r="G1793" s="99"/>
      <c r="H1793" s="74"/>
      <c r="I1793" s="51"/>
      <c r="J1793"/>
      <c r="K1793"/>
      <c r="L1793"/>
      <c r="M1793"/>
    </row>
    <row r="1794" spans="2:13" x14ac:dyDescent="0.25">
      <c r="B1794" s="73" t="s">
        <v>579</v>
      </c>
      <c r="C1794" s="60" t="s">
        <v>1170</v>
      </c>
      <c r="D1794" s="54"/>
      <c r="E1794" s="98" t="s">
        <v>1061</v>
      </c>
      <c r="F1794" s="359">
        <v>167.6</v>
      </c>
      <c r="G1794" s="99">
        <f t="shared" si="228"/>
        <v>33.520000000000003</v>
      </c>
      <c r="H1794" s="74">
        <f t="shared" si="229"/>
        <v>201.12</v>
      </c>
      <c r="I1794" s="51"/>
      <c r="J1794"/>
      <c r="K1794"/>
      <c r="L1794"/>
      <c r="M1794"/>
    </row>
    <row r="1795" spans="2:13" x14ac:dyDescent="0.25">
      <c r="B1795" s="73" t="s">
        <v>587</v>
      </c>
      <c r="C1795" s="60" t="s">
        <v>1171</v>
      </c>
      <c r="D1795" s="54"/>
      <c r="E1795" s="98" t="s">
        <v>1061</v>
      </c>
      <c r="F1795" s="359">
        <v>1626.97</v>
      </c>
      <c r="G1795" s="99">
        <f t="shared" ref="G1795:G1858" si="230">F1795*0.2</f>
        <v>325.39400000000001</v>
      </c>
      <c r="H1795" s="74">
        <f t="shared" ref="H1795:H1858" si="231">F1795+G1795</f>
        <v>1952.364</v>
      </c>
      <c r="I1795" s="51"/>
      <c r="J1795"/>
      <c r="K1795"/>
      <c r="L1795"/>
      <c r="M1795"/>
    </row>
    <row r="1796" spans="2:13" x14ac:dyDescent="0.25">
      <c r="B1796" s="73" t="s">
        <v>595</v>
      </c>
      <c r="C1796" s="60" t="s">
        <v>1172</v>
      </c>
      <c r="D1796" s="54"/>
      <c r="E1796" s="98" t="s">
        <v>1061</v>
      </c>
      <c r="F1796" s="359">
        <v>2769.84</v>
      </c>
      <c r="G1796" s="99">
        <f t="shared" si="230"/>
        <v>553.96800000000007</v>
      </c>
      <c r="H1796" s="74">
        <f t="shared" si="231"/>
        <v>3323.808</v>
      </c>
      <c r="I1796" s="51"/>
      <c r="J1796"/>
      <c r="K1796"/>
      <c r="L1796"/>
      <c r="M1796"/>
    </row>
    <row r="1797" spans="2:13" x14ac:dyDescent="0.25">
      <c r="B1797" s="73" t="s">
        <v>597</v>
      </c>
      <c r="C1797" s="60" t="s">
        <v>1173</v>
      </c>
      <c r="D1797" s="54"/>
      <c r="E1797" s="98" t="s">
        <v>1061</v>
      </c>
      <c r="F1797" s="359">
        <v>2769.84</v>
      </c>
      <c r="G1797" s="99">
        <f t="shared" si="230"/>
        <v>553.96800000000007</v>
      </c>
      <c r="H1797" s="74">
        <f t="shared" si="231"/>
        <v>3323.808</v>
      </c>
      <c r="I1797" s="51"/>
      <c r="J1797"/>
      <c r="K1797"/>
      <c r="L1797"/>
      <c r="M1797"/>
    </row>
    <row r="1798" spans="2:13" x14ac:dyDescent="0.25">
      <c r="B1798" s="73" t="s">
        <v>600</v>
      </c>
      <c r="C1798" s="60" t="s">
        <v>1009</v>
      </c>
      <c r="D1798" s="54"/>
      <c r="E1798" s="98" t="s">
        <v>1061</v>
      </c>
      <c r="F1798" s="359">
        <v>924.6</v>
      </c>
      <c r="G1798" s="99">
        <f t="shared" si="230"/>
        <v>184.92000000000002</v>
      </c>
      <c r="H1798" s="74">
        <f t="shared" si="231"/>
        <v>1109.52</v>
      </c>
      <c r="I1798" s="51"/>
      <c r="J1798"/>
      <c r="K1798"/>
      <c r="L1798"/>
      <c r="M1798"/>
    </row>
    <row r="1799" spans="2:13" x14ac:dyDescent="0.25">
      <c r="B1799" s="73" t="s">
        <v>602</v>
      </c>
      <c r="C1799" s="60" t="s">
        <v>1044</v>
      </c>
      <c r="D1799" s="54"/>
      <c r="E1799" s="98" t="s">
        <v>1061</v>
      </c>
      <c r="F1799" s="359">
        <v>1096.76</v>
      </c>
      <c r="G1799" s="99">
        <f t="shared" si="230"/>
        <v>219.352</v>
      </c>
      <c r="H1799" s="74">
        <f t="shared" si="231"/>
        <v>1316.1120000000001</v>
      </c>
      <c r="I1799" s="51"/>
      <c r="J1799"/>
      <c r="K1799"/>
      <c r="L1799"/>
      <c r="M1799"/>
    </row>
    <row r="1800" spans="2:13" x14ac:dyDescent="0.25">
      <c r="B1800" s="73" t="s">
        <v>604</v>
      </c>
      <c r="C1800" s="60" t="s">
        <v>772</v>
      </c>
      <c r="D1800" s="54"/>
      <c r="E1800" s="98" t="s">
        <v>1061</v>
      </c>
      <c r="F1800" s="359">
        <v>953.23</v>
      </c>
      <c r="G1800" s="99">
        <f t="shared" si="230"/>
        <v>190.64600000000002</v>
      </c>
      <c r="H1800" s="74">
        <f t="shared" si="231"/>
        <v>1143.876</v>
      </c>
      <c r="I1800" s="51"/>
      <c r="J1800"/>
      <c r="K1800"/>
      <c r="L1800"/>
      <c r="M1800"/>
    </row>
    <row r="1801" spans="2:13" ht="31.5" x14ac:dyDescent="0.25">
      <c r="B1801" s="73" t="s">
        <v>606</v>
      </c>
      <c r="C1801" s="60" t="s">
        <v>1174</v>
      </c>
      <c r="D1801" s="54"/>
      <c r="E1801" s="98" t="s">
        <v>1061</v>
      </c>
      <c r="F1801" s="359">
        <v>2769.84</v>
      </c>
      <c r="G1801" s="99">
        <f t="shared" si="230"/>
        <v>553.96800000000007</v>
      </c>
      <c r="H1801" s="74">
        <f t="shared" si="231"/>
        <v>3323.808</v>
      </c>
      <c r="I1801" s="51"/>
      <c r="J1801"/>
      <c r="K1801"/>
      <c r="L1801"/>
      <c r="M1801"/>
    </row>
    <row r="1802" spans="2:13" x14ac:dyDescent="0.25">
      <c r="B1802" s="96" t="s">
        <v>623</v>
      </c>
      <c r="C1802" s="59" t="s">
        <v>1175</v>
      </c>
      <c r="D1802" s="98"/>
      <c r="E1802" s="97"/>
      <c r="F1802" s="359"/>
      <c r="G1802" s="99"/>
      <c r="H1802" s="74"/>
      <c r="I1802" s="51"/>
      <c r="J1802"/>
      <c r="K1802"/>
      <c r="L1802"/>
      <c r="M1802"/>
    </row>
    <row r="1803" spans="2:13" x14ac:dyDescent="0.25">
      <c r="B1803" s="73" t="s">
        <v>626</v>
      </c>
      <c r="C1803" s="60" t="s">
        <v>57</v>
      </c>
      <c r="D1803" s="98"/>
      <c r="E1803" s="98"/>
      <c r="F1803" s="359"/>
      <c r="G1803" s="99"/>
      <c r="H1803" s="74"/>
      <c r="I1803" s="51"/>
      <c r="J1803"/>
      <c r="K1803"/>
      <c r="L1803"/>
      <c r="M1803"/>
    </row>
    <row r="1804" spans="2:13" x14ac:dyDescent="0.25">
      <c r="B1804" s="73" t="s">
        <v>1176</v>
      </c>
      <c r="C1804" s="60" t="s">
        <v>1177</v>
      </c>
      <c r="D1804" s="54" t="s">
        <v>1178</v>
      </c>
      <c r="E1804" s="98" t="s">
        <v>1061</v>
      </c>
      <c r="F1804" s="359">
        <v>518.80999999999995</v>
      </c>
      <c r="G1804" s="99">
        <f t="shared" si="230"/>
        <v>103.762</v>
      </c>
      <c r="H1804" s="74">
        <f t="shared" si="231"/>
        <v>622.57199999999989</v>
      </c>
      <c r="I1804" s="51"/>
      <c r="J1804"/>
      <c r="K1804"/>
      <c r="L1804"/>
      <c r="M1804"/>
    </row>
    <row r="1805" spans="2:13" x14ac:dyDescent="0.25">
      <c r="B1805" s="73" t="s">
        <v>1179</v>
      </c>
      <c r="C1805" s="60" t="s">
        <v>1180</v>
      </c>
      <c r="D1805" s="54" t="s">
        <v>1178</v>
      </c>
      <c r="E1805" s="98" t="s">
        <v>1061</v>
      </c>
      <c r="F1805" s="359">
        <v>39.22</v>
      </c>
      <c r="G1805" s="99">
        <f t="shared" si="230"/>
        <v>7.8440000000000003</v>
      </c>
      <c r="H1805" s="74">
        <f t="shared" si="231"/>
        <v>47.064</v>
      </c>
      <c r="I1805" s="51"/>
      <c r="J1805"/>
      <c r="K1805"/>
      <c r="L1805"/>
      <c r="M1805"/>
    </row>
    <row r="1806" spans="2:13" x14ac:dyDescent="0.25">
      <c r="B1806" s="73" t="s">
        <v>1181</v>
      </c>
      <c r="C1806" s="60" t="s">
        <v>1182</v>
      </c>
      <c r="D1806" s="54" t="s">
        <v>1178</v>
      </c>
      <c r="E1806" s="98" t="s">
        <v>1061</v>
      </c>
      <c r="F1806" s="359">
        <v>39.22</v>
      </c>
      <c r="G1806" s="99">
        <f t="shared" si="230"/>
        <v>7.8440000000000003</v>
      </c>
      <c r="H1806" s="74">
        <f t="shared" si="231"/>
        <v>47.064</v>
      </c>
      <c r="I1806" s="51"/>
      <c r="J1806"/>
      <c r="K1806"/>
      <c r="L1806"/>
      <c r="M1806"/>
    </row>
    <row r="1807" spans="2:13" x14ac:dyDescent="0.25">
      <c r="B1807" s="73" t="s">
        <v>1183</v>
      </c>
      <c r="C1807" s="60" t="s">
        <v>1184</v>
      </c>
      <c r="D1807" s="54" t="s">
        <v>1178</v>
      </c>
      <c r="E1807" s="98" t="s">
        <v>1061</v>
      </c>
      <c r="F1807" s="359">
        <v>31.61</v>
      </c>
      <c r="G1807" s="99">
        <f t="shared" si="230"/>
        <v>6.3220000000000001</v>
      </c>
      <c r="H1807" s="74">
        <f t="shared" si="231"/>
        <v>37.932000000000002</v>
      </c>
      <c r="I1807" s="51"/>
      <c r="J1807"/>
      <c r="K1807"/>
      <c r="L1807"/>
      <c r="M1807"/>
    </row>
    <row r="1808" spans="2:13" x14ac:dyDescent="0.25">
      <c r="B1808" s="73" t="s">
        <v>1185</v>
      </c>
      <c r="C1808" s="60" t="s">
        <v>1186</v>
      </c>
      <c r="D1808" s="54" t="s">
        <v>1178</v>
      </c>
      <c r="E1808" s="98" t="s">
        <v>1061</v>
      </c>
      <c r="F1808" s="359">
        <v>523.27</v>
      </c>
      <c r="G1808" s="99">
        <f t="shared" si="230"/>
        <v>104.654</v>
      </c>
      <c r="H1808" s="74">
        <f t="shared" si="231"/>
        <v>627.92399999999998</v>
      </c>
      <c r="I1808" s="51"/>
      <c r="J1808"/>
      <c r="K1808"/>
      <c r="L1808"/>
      <c r="M1808"/>
    </row>
    <row r="1809" spans="2:13" x14ac:dyDescent="0.25">
      <c r="B1809" s="73" t="s">
        <v>1187</v>
      </c>
      <c r="C1809" s="60" t="s">
        <v>1188</v>
      </c>
      <c r="D1809" s="54" t="s">
        <v>1178</v>
      </c>
      <c r="E1809" s="98" t="s">
        <v>1061</v>
      </c>
      <c r="F1809" s="359">
        <v>34.619999999999997</v>
      </c>
      <c r="G1809" s="99">
        <f t="shared" si="230"/>
        <v>6.9239999999999995</v>
      </c>
      <c r="H1809" s="74">
        <f t="shared" si="231"/>
        <v>41.543999999999997</v>
      </c>
      <c r="I1809" s="51"/>
      <c r="J1809"/>
      <c r="K1809"/>
      <c r="L1809"/>
      <c r="M1809"/>
    </row>
    <row r="1810" spans="2:13" x14ac:dyDescent="0.25">
      <c r="B1810" s="73" t="s">
        <v>628</v>
      </c>
      <c r="C1810" s="60" t="s">
        <v>1189</v>
      </c>
      <c r="D1810" s="54" t="s">
        <v>1178</v>
      </c>
      <c r="E1810" s="98" t="s">
        <v>1061</v>
      </c>
      <c r="F1810" s="359">
        <v>972.71</v>
      </c>
      <c r="G1810" s="99">
        <f t="shared" si="230"/>
        <v>194.54200000000003</v>
      </c>
      <c r="H1810" s="74">
        <f t="shared" si="231"/>
        <v>1167.252</v>
      </c>
      <c r="I1810" s="51"/>
      <c r="J1810"/>
      <c r="K1810"/>
      <c r="L1810"/>
      <c r="M1810"/>
    </row>
    <row r="1811" spans="2:13" x14ac:dyDescent="0.25">
      <c r="B1811" s="73" t="s">
        <v>630</v>
      </c>
      <c r="C1811" s="60" t="s">
        <v>1190</v>
      </c>
      <c r="D1811" s="54" t="s">
        <v>1178</v>
      </c>
      <c r="E1811" s="98" t="s">
        <v>1061</v>
      </c>
      <c r="F1811" s="359">
        <v>990.21</v>
      </c>
      <c r="G1811" s="99">
        <f t="shared" si="230"/>
        <v>198.04200000000003</v>
      </c>
      <c r="H1811" s="74">
        <f t="shared" si="231"/>
        <v>1188.252</v>
      </c>
      <c r="I1811" s="51"/>
      <c r="J1811"/>
      <c r="K1811"/>
      <c r="L1811"/>
      <c r="M1811"/>
    </row>
    <row r="1812" spans="2:13" x14ac:dyDescent="0.25">
      <c r="B1812" s="73" t="s">
        <v>632</v>
      </c>
      <c r="C1812" s="60" t="s">
        <v>1191</v>
      </c>
      <c r="D1812" s="54" t="s">
        <v>1178</v>
      </c>
      <c r="E1812" s="98" t="s">
        <v>1061</v>
      </c>
      <c r="F1812" s="359">
        <f>F1811*7</f>
        <v>6931.47</v>
      </c>
      <c r="G1812" s="99">
        <f t="shared" si="230"/>
        <v>1386.2940000000001</v>
      </c>
      <c r="H1812" s="74">
        <f t="shared" si="231"/>
        <v>8317.764000000001</v>
      </c>
      <c r="I1812" s="51"/>
      <c r="J1812"/>
      <c r="K1812"/>
      <c r="L1812"/>
      <c r="M1812"/>
    </row>
    <row r="1813" spans="2:13" x14ac:dyDescent="0.25">
      <c r="B1813" s="73" t="s">
        <v>635</v>
      </c>
      <c r="C1813" s="60" t="s">
        <v>1192</v>
      </c>
      <c r="D1813" s="54" t="s">
        <v>1178</v>
      </c>
      <c r="E1813" s="98" t="s">
        <v>1061</v>
      </c>
      <c r="F1813" s="359">
        <f>F1811*5</f>
        <v>4951.05</v>
      </c>
      <c r="G1813" s="99">
        <f t="shared" si="230"/>
        <v>990.21</v>
      </c>
      <c r="H1813" s="74">
        <f t="shared" si="231"/>
        <v>5941.26</v>
      </c>
      <c r="I1813" s="51"/>
      <c r="J1813"/>
      <c r="K1813"/>
      <c r="L1813"/>
      <c r="M1813"/>
    </row>
    <row r="1814" spans="2:13" x14ac:dyDescent="0.25">
      <c r="B1814" s="73" t="s">
        <v>637</v>
      </c>
      <c r="C1814" s="60" t="s">
        <v>1193</v>
      </c>
      <c r="D1814" s="54" t="s">
        <v>1178</v>
      </c>
      <c r="E1814" s="98" t="s">
        <v>1061</v>
      </c>
      <c r="F1814" s="359">
        <f>F1811*3</f>
        <v>2970.63</v>
      </c>
      <c r="G1814" s="99">
        <f t="shared" si="230"/>
        <v>594.12600000000009</v>
      </c>
      <c r="H1814" s="74">
        <f t="shared" si="231"/>
        <v>3564.7560000000003</v>
      </c>
      <c r="I1814" s="51"/>
      <c r="J1814"/>
      <c r="K1814"/>
      <c r="L1814"/>
      <c r="M1814"/>
    </row>
    <row r="1815" spans="2:13" x14ac:dyDescent="0.25">
      <c r="B1815" s="73" t="s">
        <v>643</v>
      </c>
      <c r="C1815" s="60" t="s">
        <v>1194</v>
      </c>
      <c r="D1815" s="54" t="s">
        <v>1178</v>
      </c>
      <c r="E1815" s="98" t="s">
        <v>1061</v>
      </c>
      <c r="F1815" s="359">
        <v>1206.18</v>
      </c>
      <c r="G1815" s="99">
        <f t="shared" si="230"/>
        <v>241.23600000000002</v>
      </c>
      <c r="H1815" s="74">
        <f t="shared" si="231"/>
        <v>1447.4160000000002</v>
      </c>
      <c r="I1815" s="51"/>
      <c r="J1815"/>
      <c r="K1815"/>
      <c r="L1815"/>
      <c r="M1815"/>
    </row>
    <row r="1816" spans="2:13" x14ac:dyDescent="0.25">
      <c r="B1816" s="73" t="s">
        <v>645</v>
      </c>
      <c r="C1816" s="60" t="s">
        <v>1195</v>
      </c>
      <c r="D1816" s="54" t="s">
        <v>1178</v>
      </c>
      <c r="E1816" s="98" t="s">
        <v>1061</v>
      </c>
      <c r="F1816" s="359">
        <v>1228.1099999999999</v>
      </c>
      <c r="G1816" s="99">
        <f t="shared" si="230"/>
        <v>245.62199999999999</v>
      </c>
      <c r="H1816" s="74">
        <f t="shared" si="231"/>
        <v>1473.732</v>
      </c>
      <c r="I1816" s="51"/>
      <c r="J1816"/>
      <c r="K1816"/>
      <c r="L1816"/>
      <c r="M1816"/>
    </row>
    <row r="1817" spans="2:13" x14ac:dyDescent="0.25">
      <c r="B1817" s="73" t="s">
        <v>648</v>
      </c>
      <c r="C1817" s="60" t="s">
        <v>1196</v>
      </c>
      <c r="D1817" s="54" t="s">
        <v>1178</v>
      </c>
      <c r="E1817" s="98" t="s">
        <v>1061</v>
      </c>
      <c r="F1817" s="359">
        <v>981.98</v>
      </c>
      <c r="G1817" s="99">
        <f t="shared" si="230"/>
        <v>196.39600000000002</v>
      </c>
      <c r="H1817" s="74">
        <f t="shared" si="231"/>
        <v>1178.376</v>
      </c>
      <c r="I1817" s="51"/>
      <c r="J1817"/>
      <c r="K1817"/>
      <c r="L1817"/>
      <c r="M1817"/>
    </row>
    <row r="1818" spans="2:13" x14ac:dyDescent="0.25">
      <c r="B1818" s="73" t="s">
        <v>650</v>
      </c>
      <c r="C1818" s="60" t="s">
        <v>1197</v>
      </c>
      <c r="D1818" s="54" t="s">
        <v>1178</v>
      </c>
      <c r="E1818" s="98" t="s">
        <v>1061</v>
      </c>
      <c r="F1818" s="359">
        <v>517.22</v>
      </c>
      <c r="G1818" s="99">
        <f t="shared" si="230"/>
        <v>103.44400000000002</v>
      </c>
      <c r="H1818" s="74">
        <f t="shared" si="231"/>
        <v>620.66399999999999</v>
      </c>
      <c r="I1818" s="51"/>
      <c r="J1818"/>
      <c r="K1818"/>
      <c r="L1818"/>
      <c r="M1818"/>
    </row>
    <row r="1819" spans="2:13" x14ac:dyDescent="0.25">
      <c r="B1819" s="73" t="s">
        <v>1198</v>
      </c>
      <c r="C1819" s="60" t="s">
        <v>1199</v>
      </c>
      <c r="D1819" s="54" t="s">
        <v>1178</v>
      </c>
      <c r="E1819" s="98" t="s">
        <v>1061</v>
      </c>
      <c r="F1819" s="359">
        <v>2397.9699999999998</v>
      </c>
      <c r="G1819" s="99">
        <f t="shared" si="230"/>
        <v>479.59399999999999</v>
      </c>
      <c r="H1819" s="74">
        <f t="shared" si="231"/>
        <v>2877.5639999999999</v>
      </c>
      <c r="I1819" s="51"/>
      <c r="J1819"/>
      <c r="K1819"/>
      <c r="L1819"/>
      <c r="M1819"/>
    </row>
    <row r="1820" spans="2:13" x14ac:dyDescent="0.25">
      <c r="B1820" s="73" t="s">
        <v>1200</v>
      </c>
      <c r="C1820" s="60" t="s">
        <v>1201</v>
      </c>
      <c r="D1820" s="54" t="s">
        <v>1178</v>
      </c>
      <c r="E1820" s="98" t="s">
        <v>1061</v>
      </c>
      <c r="F1820" s="359">
        <v>1114.1400000000001</v>
      </c>
      <c r="G1820" s="99">
        <f t="shared" si="230"/>
        <v>222.82800000000003</v>
      </c>
      <c r="H1820" s="74">
        <f t="shared" si="231"/>
        <v>1336.9680000000001</v>
      </c>
      <c r="I1820" s="51"/>
      <c r="J1820"/>
      <c r="K1820"/>
      <c r="L1820"/>
      <c r="M1820"/>
    </row>
    <row r="1821" spans="2:13" x14ac:dyDescent="0.25">
      <c r="B1821" s="73" t="s">
        <v>1202</v>
      </c>
      <c r="C1821" s="60" t="s">
        <v>1203</v>
      </c>
      <c r="D1821" s="54" t="s">
        <v>1178</v>
      </c>
      <c r="E1821" s="98" t="s">
        <v>1061</v>
      </c>
      <c r="F1821" s="359">
        <v>1512.18</v>
      </c>
      <c r="G1821" s="99">
        <f t="shared" si="230"/>
        <v>302.43600000000004</v>
      </c>
      <c r="H1821" s="74">
        <f t="shared" si="231"/>
        <v>1814.616</v>
      </c>
      <c r="I1821" s="51"/>
      <c r="J1821"/>
      <c r="K1821"/>
      <c r="L1821"/>
      <c r="M1821"/>
    </row>
    <row r="1822" spans="2:13" x14ac:dyDescent="0.25">
      <c r="B1822" s="73" t="s">
        <v>1204</v>
      </c>
      <c r="C1822" s="60" t="s">
        <v>1205</v>
      </c>
      <c r="D1822" s="54" t="s">
        <v>1178</v>
      </c>
      <c r="E1822" s="98" t="s">
        <v>1061</v>
      </c>
      <c r="F1822" s="359">
        <v>1445.12</v>
      </c>
      <c r="G1822" s="99">
        <f t="shared" si="230"/>
        <v>289.024</v>
      </c>
      <c r="H1822" s="74">
        <f t="shared" si="231"/>
        <v>1734.1439999999998</v>
      </c>
      <c r="I1822" s="51"/>
      <c r="J1822"/>
      <c r="K1822"/>
      <c r="L1822"/>
      <c r="M1822"/>
    </row>
    <row r="1823" spans="2:13" x14ac:dyDescent="0.25">
      <c r="B1823" s="73" t="s">
        <v>1206</v>
      </c>
      <c r="C1823" s="60" t="s">
        <v>1207</v>
      </c>
      <c r="D1823" s="54" t="s">
        <v>1178</v>
      </c>
      <c r="E1823" s="98" t="s">
        <v>1061</v>
      </c>
      <c r="F1823" s="359">
        <v>1581.35</v>
      </c>
      <c r="G1823" s="99">
        <f t="shared" si="230"/>
        <v>316.27</v>
      </c>
      <c r="H1823" s="74">
        <f t="shared" si="231"/>
        <v>1897.62</v>
      </c>
      <c r="I1823" s="51"/>
      <c r="J1823"/>
      <c r="K1823"/>
      <c r="L1823"/>
      <c r="M1823"/>
    </row>
    <row r="1824" spans="2:13" x14ac:dyDescent="0.25">
      <c r="B1824" s="96" t="s">
        <v>652</v>
      </c>
      <c r="C1824" s="59" t="s">
        <v>1208</v>
      </c>
      <c r="D1824" s="98"/>
      <c r="E1824" s="97"/>
      <c r="F1824" s="359"/>
      <c r="G1824" s="99"/>
      <c r="H1824" s="74"/>
      <c r="I1824" s="51"/>
      <c r="J1824"/>
      <c r="K1824"/>
      <c r="L1824"/>
      <c r="M1824"/>
    </row>
    <row r="1825" spans="2:13" x14ac:dyDescent="0.25">
      <c r="B1825" s="73" t="s">
        <v>654</v>
      </c>
      <c r="C1825" s="60" t="s">
        <v>1209</v>
      </c>
      <c r="D1825" s="54" t="s">
        <v>1178</v>
      </c>
      <c r="E1825" s="98" t="s">
        <v>1061</v>
      </c>
      <c r="F1825" s="359">
        <v>895.88</v>
      </c>
      <c r="G1825" s="99">
        <f t="shared" si="230"/>
        <v>179.17600000000002</v>
      </c>
      <c r="H1825" s="74">
        <f t="shared" si="231"/>
        <v>1075.056</v>
      </c>
      <c r="I1825" s="51"/>
      <c r="J1825"/>
      <c r="K1825"/>
      <c r="L1825"/>
      <c r="M1825"/>
    </row>
    <row r="1826" spans="2:13" x14ac:dyDescent="0.25">
      <c r="B1826" s="73" t="s">
        <v>657</v>
      </c>
      <c r="C1826" s="60" t="s">
        <v>1210</v>
      </c>
      <c r="D1826" s="54" t="s">
        <v>1211</v>
      </c>
      <c r="E1826" s="98" t="s">
        <v>1061</v>
      </c>
      <c r="F1826" s="359">
        <v>496.61</v>
      </c>
      <c r="G1826" s="99">
        <f t="shared" si="230"/>
        <v>99.322000000000003</v>
      </c>
      <c r="H1826" s="74">
        <f t="shared" si="231"/>
        <v>595.93200000000002</v>
      </c>
      <c r="I1826" s="51"/>
      <c r="J1826"/>
      <c r="K1826"/>
      <c r="L1826"/>
      <c r="M1826"/>
    </row>
    <row r="1827" spans="2:13" x14ac:dyDescent="0.25">
      <c r="B1827" s="73" t="s">
        <v>659</v>
      </c>
      <c r="C1827" s="60" t="s">
        <v>1212</v>
      </c>
      <c r="D1827" s="54" t="s">
        <v>1211</v>
      </c>
      <c r="E1827" s="98" t="s">
        <v>1061</v>
      </c>
      <c r="F1827" s="359">
        <v>441.63</v>
      </c>
      <c r="G1827" s="99">
        <f t="shared" si="230"/>
        <v>88.326000000000008</v>
      </c>
      <c r="H1827" s="74">
        <f t="shared" si="231"/>
        <v>529.95600000000002</v>
      </c>
      <c r="I1827" s="51"/>
      <c r="J1827"/>
      <c r="K1827"/>
      <c r="L1827"/>
      <c r="M1827"/>
    </row>
    <row r="1828" spans="2:13" x14ac:dyDescent="0.25">
      <c r="B1828" s="73" t="s">
        <v>661</v>
      </c>
      <c r="C1828" s="60" t="s">
        <v>1213</v>
      </c>
      <c r="D1828" s="54" t="s">
        <v>1211</v>
      </c>
      <c r="E1828" s="98" t="s">
        <v>1061</v>
      </c>
      <c r="F1828" s="359">
        <v>577.52</v>
      </c>
      <c r="G1828" s="99">
        <f t="shared" si="230"/>
        <v>115.504</v>
      </c>
      <c r="H1828" s="74">
        <f t="shared" si="231"/>
        <v>693.024</v>
      </c>
      <c r="I1828" s="51"/>
      <c r="J1828"/>
      <c r="K1828"/>
      <c r="L1828"/>
      <c r="M1828"/>
    </row>
    <row r="1829" spans="2:13" x14ac:dyDescent="0.25">
      <c r="B1829" s="73" t="s">
        <v>663</v>
      </c>
      <c r="C1829" s="60" t="s">
        <v>1214</v>
      </c>
      <c r="D1829" s="54" t="s">
        <v>1211</v>
      </c>
      <c r="E1829" s="98" t="s">
        <v>1061</v>
      </c>
      <c r="F1829" s="359">
        <v>441.63</v>
      </c>
      <c r="G1829" s="99">
        <f t="shared" si="230"/>
        <v>88.326000000000008</v>
      </c>
      <c r="H1829" s="74">
        <f t="shared" si="231"/>
        <v>529.95600000000002</v>
      </c>
      <c r="I1829" s="51"/>
      <c r="J1829"/>
      <c r="K1829"/>
      <c r="L1829"/>
      <c r="M1829"/>
    </row>
    <row r="1830" spans="2:13" x14ac:dyDescent="0.25">
      <c r="B1830" s="73" t="s">
        <v>665</v>
      </c>
      <c r="C1830" s="60" t="s">
        <v>1215</v>
      </c>
      <c r="D1830" s="54" t="s">
        <v>1211</v>
      </c>
      <c r="E1830" s="98" t="s">
        <v>1061</v>
      </c>
      <c r="F1830" s="359">
        <v>577.52</v>
      </c>
      <c r="G1830" s="99">
        <f t="shared" si="230"/>
        <v>115.504</v>
      </c>
      <c r="H1830" s="74">
        <f t="shared" si="231"/>
        <v>693.024</v>
      </c>
      <c r="I1830" s="51"/>
      <c r="J1830"/>
      <c r="K1830"/>
      <c r="L1830"/>
      <c r="M1830"/>
    </row>
    <row r="1831" spans="2:13" x14ac:dyDescent="0.25">
      <c r="B1831" s="73" t="s">
        <v>667</v>
      </c>
      <c r="C1831" s="60" t="s">
        <v>1216</v>
      </c>
      <c r="D1831" s="54" t="s">
        <v>1211</v>
      </c>
      <c r="E1831" s="98" t="s">
        <v>1061</v>
      </c>
      <c r="F1831" s="359">
        <v>483.26</v>
      </c>
      <c r="G1831" s="99">
        <f t="shared" si="230"/>
        <v>96.652000000000001</v>
      </c>
      <c r="H1831" s="74">
        <f t="shared" si="231"/>
        <v>579.91200000000003</v>
      </c>
      <c r="I1831" s="51"/>
      <c r="J1831"/>
      <c r="K1831"/>
      <c r="L1831"/>
      <c r="M1831"/>
    </row>
    <row r="1832" spans="2:13" x14ac:dyDescent="0.25">
      <c r="B1832" s="96" t="s">
        <v>674</v>
      </c>
      <c r="C1832" s="59" t="s">
        <v>1217</v>
      </c>
      <c r="D1832" s="98"/>
      <c r="E1832" s="97"/>
      <c r="F1832" s="359"/>
      <c r="G1832" s="99"/>
      <c r="H1832" s="74"/>
      <c r="I1832" s="51"/>
      <c r="J1832"/>
      <c r="K1832"/>
      <c r="L1832"/>
      <c r="M1832"/>
    </row>
    <row r="1833" spans="2:13" x14ac:dyDescent="0.25">
      <c r="B1833" s="73" t="s">
        <v>1218</v>
      </c>
      <c r="C1833" s="60" t="s">
        <v>1219</v>
      </c>
      <c r="D1833" s="54" t="s">
        <v>1220</v>
      </c>
      <c r="E1833" s="98" t="s">
        <v>1061</v>
      </c>
      <c r="F1833" s="359">
        <v>424.6</v>
      </c>
      <c r="G1833" s="99">
        <f t="shared" si="230"/>
        <v>84.920000000000016</v>
      </c>
      <c r="H1833" s="74">
        <f t="shared" si="231"/>
        <v>509.52000000000004</v>
      </c>
      <c r="I1833" s="51"/>
      <c r="J1833"/>
      <c r="K1833"/>
      <c r="L1833"/>
      <c r="M1833"/>
    </row>
    <row r="1834" spans="2:13" x14ac:dyDescent="0.25">
      <c r="B1834" s="73" t="s">
        <v>1221</v>
      </c>
      <c r="C1834" s="60" t="s">
        <v>1222</v>
      </c>
      <c r="D1834" s="54" t="s">
        <v>1223</v>
      </c>
      <c r="E1834" s="98" t="s">
        <v>1061</v>
      </c>
      <c r="F1834" s="359">
        <v>565.78</v>
      </c>
      <c r="G1834" s="99">
        <f t="shared" si="230"/>
        <v>113.15600000000001</v>
      </c>
      <c r="H1834" s="74">
        <f t="shared" si="231"/>
        <v>678.93599999999992</v>
      </c>
      <c r="I1834" s="51"/>
      <c r="J1834"/>
      <c r="K1834"/>
      <c r="L1834"/>
      <c r="M1834"/>
    </row>
    <row r="1835" spans="2:13" ht="31.5" x14ac:dyDescent="0.25">
      <c r="B1835" s="73" t="s">
        <v>1224</v>
      </c>
      <c r="C1835" s="60" t="s">
        <v>1225</v>
      </c>
      <c r="D1835" s="54" t="s">
        <v>1226</v>
      </c>
      <c r="E1835" s="98" t="s">
        <v>1061</v>
      </c>
      <c r="F1835" s="359">
        <v>70.77</v>
      </c>
      <c r="G1835" s="99">
        <f t="shared" si="230"/>
        <v>14.154</v>
      </c>
      <c r="H1835" s="74">
        <f t="shared" si="231"/>
        <v>84.923999999999992</v>
      </c>
      <c r="I1835" s="51"/>
      <c r="J1835"/>
      <c r="K1835"/>
      <c r="L1835"/>
      <c r="M1835"/>
    </row>
    <row r="1836" spans="2:13" x14ac:dyDescent="0.25">
      <c r="B1836" s="73" t="s">
        <v>1227</v>
      </c>
      <c r="C1836" s="60" t="s">
        <v>1228</v>
      </c>
      <c r="D1836" s="54" t="s">
        <v>1229</v>
      </c>
      <c r="E1836" s="98" t="s">
        <v>1061</v>
      </c>
      <c r="F1836" s="359">
        <v>1086.76</v>
      </c>
      <c r="G1836" s="99">
        <f t="shared" si="230"/>
        <v>217.352</v>
      </c>
      <c r="H1836" s="74">
        <f t="shared" si="231"/>
        <v>1304.1120000000001</v>
      </c>
      <c r="I1836" s="51"/>
      <c r="J1836"/>
      <c r="K1836"/>
      <c r="L1836"/>
      <c r="M1836"/>
    </row>
    <row r="1837" spans="2:13" x14ac:dyDescent="0.25">
      <c r="B1837" s="73" t="s">
        <v>1230</v>
      </c>
      <c r="C1837" s="60" t="s">
        <v>1231</v>
      </c>
      <c r="D1837" s="54" t="s">
        <v>1232</v>
      </c>
      <c r="E1837" s="98" t="s">
        <v>1061</v>
      </c>
      <c r="F1837" s="359">
        <v>46</v>
      </c>
      <c r="G1837" s="99">
        <f t="shared" si="230"/>
        <v>9.2000000000000011</v>
      </c>
      <c r="H1837" s="74">
        <f t="shared" si="231"/>
        <v>55.2</v>
      </c>
      <c r="I1837" s="51"/>
      <c r="J1837"/>
      <c r="K1837"/>
      <c r="L1837"/>
      <c r="M1837"/>
    </row>
    <row r="1838" spans="2:13" x14ac:dyDescent="0.25">
      <c r="B1838" s="73" t="s">
        <v>1233</v>
      </c>
      <c r="C1838" s="60" t="s">
        <v>1234</v>
      </c>
      <c r="D1838" s="54" t="s">
        <v>1232</v>
      </c>
      <c r="E1838" s="98" t="s">
        <v>1061</v>
      </c>
      <c r="F1838" s="359">
        <v>46</v>
      </c>
      <c r="G1838" s="99">
        <f t="shared" si="230"/>
        <v>9.2000000000000011</v>
      </c>
      <c r="H1838" s="74">
        <f t="shared" si="231"/>
        <v>55.2</v>
      </c>
      <c r="I1838" s="51"/>
      <c r="J1838"/>
      <c r="K1838"/>
      <c r="L1838"/>
      <c r="M1838"/>
    </row>
    <row r="1839" spans="2:13" ht="47.25" x14ac:dyDescent="0.25">
      <c r="B1839" s="73" t="s">
        <v>2414</v>
      </c>
      <c r="C1839" s="60" t="s">
        <v>1235</v>
      </c>
      <c r="D1839" s="54" t="s">
        <v>1237</v>
      </c>
      <c r="E1839" s="98" t="s">
        <v>1236</v>
      </c>
      <c r="F1839" s="359">
        <v>697.76</v>
      </c>
      <c r="G1839" s="99">
        <f t="shared" si="230"/>
        <v>139.55199999999999</v>
      </c>
      <c r="H1839" s="74">
        <f t="shared" si="231"/>
        <v>837.31200000000001</v>
      </c>
      <c r="I1839" s="51"/>
      <c r="J1839"/>
      <c r="K1839"/>
      <c r="L1839"/>
      <c r="M1839"/>
    </row>
    <row r="1840" spans="2:13" ht="31.5" x14ac:dyDescent="0.25">
      <c r="B1840" s="73" t="s">
        <v>2415</v>
      </c>
      <c r="C1840" s="59" t="s">
        <v>2409</v>
      </c>
      <c r="D1840" s="54" t="s">
        <v>1229</v>
      </c>
      <c r="E1840" s="98" t="s">
        <v>1064</v>
      </c>
      <c r="F1840" s="359">
        <v>2108.98</v>
      </c>
      <c r="G1840" s="99">
        <f t="shared" si="230"/>
        <v>421.79600000000005</v>
      </c>
      <c r="H1840" s="74">
        <f t="shared" si="231"/>
        <v>2530.7759999999998</v>
      </c>
      <c r="I1840" s="51"/>
      <c r="J1840"/>
      <c r="K1840"/>
      <c r="L1840"/>
      <c r="M1840"/>
    </row>
    <row r="1841" spans="2:13" ht="31.5" x14ac:dyDescent="0.25">
      <c r="B1841" s="73" t="s">
        <v>2416</v>
      </c>
      <c r="C1841" s="59" t="s">
        <v>2410</v>
      </c>
      <c r="D1841" s="54" t="s">
        <v>1229</v>
      </c>
      <c r="E1841" s="98" t="s">
        <v>1064</v>
      </c>
      <c r="F1841" s="359">
        <v>4217.97</v>
      </c>
      <c r="G1841" s="99">
        <f t="shared" si="230"/>
        <v>843.59400000000005</v>
      </c>
      <c r="H1841" s="74">
        <f t="shared" si="231"/>
        <v>5061.5640000000003</v>
      </c>
      <c r="I1841" s="51"/>
      <c r="J1841"/>
      <c r="K1841"/>
      <c r="L1841"/>
      <c r="M1841"/>
    </row>
    <row r="1842" spans="2:13" x14ac:dyDescent="0.25">
      <c r="B1842" s="73" t="s">
        <v>1238</v>
      </c>
      <c r="C1842" s="60" t="s">
        <v>1239</v>
      </c>
      <c r="D1842" s="54" t="s">
        <v>1229</v>
      </c>
      <c r="E1842" s="98" t="s">
        <v>1061</v>
      </c>
      <c r="F1842" s="359">
        <v>1683.93</v>
      </c>
      <c r="G1842" s="99">
        <f t="shared" si="230"/>
        <v>336.78600000000006</v>
      </c>
      <c r="H1842" s="74">
        <f t="shared" si="231"/>
        <v>2020.7160000000001</v>
      </c>
      <c r="I1842" s="51"/>
      <c r="J1842"/>
      <c r="K1842"/>
      <c r="L1842"/>
      <c r="M1842"/>
    </row>
    <row r="1843" spans="2:13" x14ac:dyDescent="0.25">
      <c r="B1843" s="73" t="s">
        <v>1240</v>
      </c>
      <c r="C1843" s="60" t="s">
        <v>1234</v>
      </c>
      <c r="D1843" s="54" t="s">
        <v>167</v>
      </c>
      <c r="E1843" s="98" t="s">
        <v>1061</v>
      </c>
      <c r="F1843" s="359">
        <v>490.63</v>
      </c>
      <c r="G1843" s="99">
        <f t="shared" si="230"/>
        <v>98.126000000000005</v>
      </c>
      <c r="H1843" s="74">
        <f t="shared" si="231"/>
        <v>588.75599999999997</v>
      </c>
      <c r="I1843" s="51"/>
      <c r="J1843"/>
      <c r="K1843"/>
      <c r="L1843"/>
      <c r="M1843"/>
    </row>
    <row r="1844" spans="2:13" x14ac:dyDescent="0.25">
      <c r="B1844" s="73" t="s">
        <v>1241</v>
      </c>
      <c r="C1844" s="60" t="s">
        <v>1242</v>
      </c>
      <c r="D1844" s="54" t="s">
        <v>1220</v>
      </c>
      <c r="E1844" s="98" t="s">
        <v>1061</v>
      </c>
      <c r="F1844" s="359">
        <v>424.6</v>
      </c>
      <c r="G1844" s="99">
        <f t="shared" si="230"/>
        <v>84.920000000000016</v>
      </c>
      <c r="H1844" s="74">
        <f t="shared" si="231"/>
        <v>509.52000000000004</v>
      </c>
      <c r="I1844" s="51"/>
      <c r="J1844"/>
      <c r="K1844"/>
      <c r="L1844"/>
      <c r="M1844"/>
    </row>
    <row r="1845" spans="2:13" x14ac:dyDescent="0.25">
      <c r="B1845" s="73" t="s">
        <v>2417</v>
      </c>
      <c r="C1845" s="60" t="s">
        <v>165</v>
      </c>
      <c r="D1845" s="54" t="s">
        <v>1220</v>
      </c>
      <c r="E1845" s="98" t="s">
        <v>1061</v>
      </c>
      <c r="F1845" s="359">
        <v>425.24</v>
      </c>
      <c r="G1845" s="99">
        <f t="shared" si="230"/>
        <v>85.048000000000002</v>
      </c>
      <c r="H1845" s="74">
        <f t="shared" si="231"/>
        <v>510.28800000000001</v>
      </c>
      <c r="I1845" s="51"/>
      <c r="J1845"/>
      <c r="K1845"/>
      <c r="L1845"/>
      <c r="M1845"/>
    </row>
    <row r="1846" spans="2:13" x14ac:dyDescent="0.25">
      <c r="B1846" s="96" t="s">
        <v>677</v>
      </c>
      <c r="C1846" s="59" t="s">
        <v>1243</v>
      </c>
      <c r="D1846" s="98"/>
      <c r="E1846" s="97"/>
      <c r="F1846" s="359"/>
      <c r="G1846" s="99"/>
      <c r="H1846" s="74"/>
      <c r="I1846" s="51"/>
      <c r="J1846"/>
      <c r="K1846"/>
      <c r="L1846"/>
      <c r="M1846"/>
    </row>
    <row r="1847" spans="2:13" x14ac:dyDescent="0.25">
      <c r="B1847" s="73" t="s">
        <v>679</v>
      </c>
      <c r="C1847" s="60" t="s">
        <v>1244</v>
      </c>
      <c r="D1847" s="54" t="s">
        <v>1245</v>
      </c>
      <c r="E1847" s="98" t="s">
        <v>1061</v>
      </c>
      <c r="F1847" s="359">
        <v>447.75</v>
      </c>
      <c r="G1847" s="99">
        <f t="shared" si="230"/>
        <v>89.550000000000011</v>
      </c>
      <c r="H1847" s="74">
        <f t="shared" si="231"/>
        <v>537.29999999999995</v>
      </c>
      <c r="I1847" s="51"/>
      <c r="J1847"/>
      <c r="K1847"/>
      <c r="L1847"/>
      <c r="M1847"/>
    </row>
    <row r="1848" spans="2:13" x14ac:dyDescent="0.25">
      <c r="B1848" s="73" t="s">
        <v>1246</v>
      </c>
      <c r="C1848" s="60" t="s">
        <v>1247</v>
      </c>
      <c r="D1848" s="54" t="s">
        <v>1245</v>
      </c>
      <c r="E1848" s="98" t="s">
        <v>1061</v>
      </c>
      <c r="F1848" s="359">
        <v>447.75</v>
      </c>
      <c r="G1848" s="99">
        <f t="shared" si="230"/>
        <v>89.550000000000011</v>
      </c>
      <c r="H1848" s="74">
        <f t="shared" si="231"/>
        <v>537.29999999999995</v>
      </c>
      <c r="I1848" s="51"/>
      <c r="J1848"/>
      <c r="K1848"/>
      <c r="L1848"/>
      <c r="M1848"/>
    </row>
    <row r="1849" spans="2:13" ht="31.5" x14ac:dyDescent="0.25">
      <c r="B1849" s="73" t="s">
        <v>1248</v>
      </c>
      <c r="C1849" s="60" t="s">
        <v>1249</v>
      </c>
      <c r="D1849" s="54" t="s">
        <v>1245</v>
      </c>
      <c r="E1849" s="98" t="s">
        <v>1061</v>
      </c>
      <c r="F1849" s="359">
        <v>886.68</v>
      </c>
      <c r="G1849" s="99">
        <f t="shared" si="230"/>
        <v>177.33600000000001</v>
      </c>
      <c r="H1849" s="74">
        <f t="shared" si="231"/>
        <v>1064.0160000000001</v>
      </c>
      <c r="I1849" s="51"/>
      <c r="J1849"/>
      <c r="K1849"/>
      <c r="L1849"/>
      <c r="M1849"/>
    </row>
    <row r="1850" spans="2:13" x14ac:dyDescent="0.25">
      <c r="B1850" s="73" t="s">
        <v>1250</v>
      </c>
      <c r="C1850" s="60" t="s">
        <v>1251</v>
      </c>
      <c r="D1850" s="54" t="s">
        <v>1245</v>
      </c>
      <c r="E1850" s="98" t="s">
        <v>1252</v>
      </c>
      <c r="F1850" s="359">
        <v>898.43</v>
      </c>
      <c r="G1850" s="99">
        <f t="shared" si="230"/>
        <v>179.68600000000001</v>
      </c>
      <c r="H1850" s="74">
        <f t="shared" si="231"/>
        <v>1078.116</v>
      </c>
      <c r="I1850" s="51"/>
      <c r="J1850"/>
      <c r="K1850"/>
      <c r="L1850"/>
      <c r="M1850"/>
    </row>
    <row r="1851" spans="2:13" ht="31.5" x14ac:dyDescent="0.25">
      <c r="B1851" s="73" t="s">
        <v>1253</v>
      </c>
      <c r="C1851" s="60" t="s">
        <v>1254</v>
      </c>
      <c r="D1851" s="54" t="s">
        <v>1245</v>
      </c>
      <c r="E1851" s="98" t="s">
        <v>1061</v>
      </c>
      <c r="F1851" s="359">
        <v>1327.81</v>
      </c>
      <c r="G1851" s="99">
        <f t="shared" si="230"/>
        <v>265.56200000000001</v>
      </c>
      <c r="H1851" s="74">
        <f t="shared" si="231"/>
        <v>1593.3719999999998</v>
      </c>
      <c r="I1851" s="51"/>
      <c r="J1851"/>
      <c r="K1851"/>
      <c r="L1851"/>
      <c r="M1851"/>
    </row>
    <row r="1852" spans="2:13" ht="31.5" x14ac:dyDescent="0.25">
      <c r="B1852" s="73" t="s">
        <v>1255</v>
      </c>
      <c r="C1852" s="60" t="s">
        <v>1256</v>
      </c>
      <c r="D1852" s="54"/>
      <c r="E1852" s="98" t="s">
        <v>1257</v>
      </c>
      <c r="F1852" s="359">
        <v>886.68</v>
      </c>
      <c r="G1852" s="99">
        <f t="shared" si="230"/>
        <v>177.33600000000001</v>
      </c>
      <c r="H1852" s="74">
        <f t="shared" si="231"/>
        <v>1064.0160000000001</v>
      </c>
      <c r="I1852" s="51"/>
      <c r="J1852"/>
      <c r="K1852"/>
      <c r="L1852"/>
      <c r="M1852"/>
    </row>
    <row r="1853" spans="2:13" ht="31.5" x14ac:dyDescent="0.25">
      <c r="B1853" s="73" t="s">
        <v>1258</v>
      </c>
      <c r="C1853" s="60" t="s">
        <v>1259</v>
      </c>
      <c r="D1853" s="54" t="s">
        <v>1164</v>
      </c>
      <c r="E1853" s="98" t="s">
        <v>1061</v>
      </c>
      <c r="F1853" s="359">
        <v>331.36</v>
      </c>
      <c r="G1853" s="99">
        <f t="shared" si="230"/>
        <v>66.272000000000006</v>
      </c>
      <c r="H1853" s="74">
        <f t="shared" si="231"/>
        <v>397.63200000000001</v>
      </c>
      <c r="I1853" s="51"/>
      <c r="J1853"/>
      <c r="K1853"/>
      <c r="L1853"/>
      <c r="M1853"/>
    </row>
    <row r="1854" spans="2:13" x14ac:dyDescent="0.25">
      <c r="B1854" s="96" t="s">
        <v>684</v>
      </c>
      <c r="C1854" s="59" t="s">
        <v>1260</v>
      </c>
      <c r="D1854" s="98"/>
      <c r="E1854" s="97"/>
      <c r="F1854" s="359"/>
      <c r="G1854" s="99"/>
      <c r="H1854" s="74"/>
      <c r="I1854" s="51"/>
      <c r="J1854"/>
      <c r="K1854"/>
      <c r="L1854"/>
      <c r="M1854"/>
    </row>
    <row r="1855" spans="2:13" x14ac:dyDescent="0.25">
      <c r="B1855" s="73" t="s">
        <v>686</v>
      </c>
      <c r="C1855" s="59" t="s">
        <v>1261</v>
      </c>
      <c r="D1855" s="98"/>
      <c r="E1855" s="97"/>
      <c r="F1855" s="359"/>
      <c r="G1855" s="99"/>
      <c r="H1855" s="74"/>
      <c r="I1855" s="51"/>
      <c r="J1855"/>
      <c r="K1855"/>
      <c r="L1855"/>
      <c r="M1855"/>
    </row>
    <row r="1856" spans="2:13" x14ac:dyDescent="0.25">
      <c r="B1856" s="73" t="s">
        <v>1262</v>
      </c>
      <c r="C1856" s="60" t="s">
        <v>1263</v>
      </c>
      <c r="D1856" s="54" t="s">
        <v>289</v>
      </c>
      <c r="E1856" s="98" t="s">
        <v>1061</v>
      </c>
      <c r="F1856" s="359">
        <v>492.53</v>
      </c>
      <c r="G1856" s="99">
        <f t="shared" si="230"/>
        <v>98.506</v>
      </c>
      <c r="H1856" s="74">
        <f t="shared" si="231"/>
        <v>591.03599999999994</v>
      </c>
      <c r="I1856" s="51"/>
      <c r="J1856"/>
      <c r="K1856"/>
      <c r="L1856"/>
      <c r="M1856"/>
    </row>
    <row r="1857" spans="2:13" x14ac:dyDescent="0.25">
      <c r="B1857" s="73" t="s">
        <v>1264</v>
      </c>
      <c r="C1857" s="60" t="s">
        <v>1265</v>
      </c>
      <c r="D1857" s="54" t="s">
        <v>283</v>
      </c>
      <c r="E1857" s="98" t="s">
        <v>1061</v>
      </c>
      <c r="F1857" s="359">
        <v>250.55</v>
      </c>
      <c r="G1857" s="99">
        <f t="shared" si="230"/>
        <v>50.110000000000007</v>
      </c>
      <c r="H1857" s="74">
        <f t="shared" si="231"/>
        <v>300.66000000000003</v>
      </c>
      <c r="I1857" s="51"/>
      <c r="J1857"/>
      <c r="K1857"/>
      <c r="L1857"/>
      <c r="M1857"/>
    </row>
    <row r="1858" spans="2:13" x14ac:dyDescent="0.25">
      <c r="B1858" s="73" t="s">
        <v>1266</v>
      </c>
      <c r="C1858" s="60" t="s">
        <v>1267</v>
      </c>
      <c r="D1858" s="54" t="s">
        <v>122</v>
      </c>
      <c r="E1858" s="98" t="s">
        <v>1061</v>
      </c>
      <c r="F1858" s="359">
        <v>203.22</v>
      </c>
      <c r="G1858" s="99">
        <f t="shared" si="230"/>
        <v>40.644000000000005</v>
      </c>
      <c r="H1858" s="74">
        <f t="shared" si="231"/>
        <v>243.864</v>
      </c>
      <c r="I1858" s="51"/>
      <c r="J1858"/>
      <c r="K1858"/>
      <c r="L1858"/>
      <c r="M1858"/>
    </row>
    <row r="1859" spans="2:13" x14ac:dyDescent="0.25">
      <c r="B1859" s="73" t="s">
        <v>1268</v>
      </c>
      <c r="C1859" s="60" t="s">
        <v>1269</v>
      </c>
      <c r="D1859" s="54" t="s">
        <v>124</v>
      </c>
      <c r="E1859" s="98" t="s">
        <v>1061</v>
      </c>
      <c r="F1859" s="359">
        <v>213.71</v>
      </c>
      <c r="G1859" s="99">
        <f t="shared" ref="G1859:G1923" si="232">F1859*0.2</f>
        <v>42.742000000000004</v>
      </c>
      <c r="H1859" s="74">
        <f t="shared" ref="H1859:H1923" si="233">F1859+G1859</f>
        <v>256.452</v>
      </c>
      <c r="I1859" s="51"/>
      <c r="J1859"/>
      <c r="K1859"/>
      <c r="L1859"/>
      <c r="M1859"/>
    </row>
    <row r="1860" spans="2:13" x14ac:dyDescent="0.25">
      <c r="B1860" s="73" t="s">
        <v>1270</v>
      </c>
      <c r="C1860" s="60" t="s">
        <v>1271</v>
      </c>
      <c r="D1860" s="54" t="s">
        <v>124</v>
      </c>
      <c r="E1860" s="98" t="s">
        <v>1061</v>
      </c>
      <c r="F1860" s="359">
        <v>219.13</v>
      </c>
      <c r="G1860" s="99">
        <f t="shared" si="232"/>
        <v>43.826000000000001</v>
      </c>
      <c r="H1860" s="74">
        <f t="shared" si="233"/>
        <v>262.95600000000002</v>
      </c>
      <c r="I1860" s="51"/>
      <c r="J1860"/>
      <c r="K1860"/>
      <c r="L1860"/>
      <c r="M1860"/>
    </row>
    <row r="1861" spans="2:13" x14ac:dyDescent="0.25">
      <c r="B1861" s="73" t="s">
        <v>1272</v>
      </c>
      <c r="C1861" s="60" t="s">
        <v>1273</v>
      </c>
      <c r="D1861" s="54" t="s">
        <v>122</v>
      </c>
      <c r="E1861" s="98" t="s">
        <v>1061</v>
      </c>
      <c r="F1861" s="359">
        <v>231.06</v>
      </c>
      <c r="G1861" s="99">
        <f t="shared" si="232"/>
        <v>46.212000000000003</v>
      </c>
      <c r="H1861" s="74">
        <f t="shared" si="233"/>
        <v>277.27199999999999</v>
      </c>
      <c r="I1861" s="51"/>
      <c r="J1861"/>
      <c r="K1861"/>
      <c r="L1861"/>
      <c r="M1861"/>
    </row>
    <row r="1862" spans="2:13" x14ac:dyDescent="0.25">
      <c r="B1862" s="73" t="s">
        <v>1274</v>
      </c>
      <c r="C1862" s="60" t="s">
        <v>1275</v>
      </c>
      <c r="D1862" s="54" t="s">
        <v>144</v>
      </c>
      <c r="E1862" s="98" t="s">
        <v>1061</v>
      </c>
      <c r="F1862" s="359">
        <v>440.03</v>
      </c>
      <c r="G1862" s="99">
        <f t="shared" si="232"/>
        <v>88.006</v>
      </c>
      <c r="H1862" s="74">
        <f t="shared" si="233"/>
        <v>528.03599999999994</v>
      </c>
      <c r="I1862" s="51"/>
      <c r="J1862"/>
      <c r="K1862"/>
      <c r="L1862"/>
      <c r="M1862"/>
    </row>
    <row r="1863" spans="2:13" x14ac:dyDescent="0.25">
      <c r="B1863" s="73" t="s">
        <v>1276</v>
      </c>
      <c r="C1863" s="60" t="s">
        <v>1277</v>
      </c>
      <c r="D1863" s="54" t="s">
        <v>124</v>
      </c>
      <c r="E1863" s="98" t="s">
        <v>1061</v>
      </c>
      <c r="F1863" s="359">
        <v>219.61</v>
      </c>
      <c r="G1863" s="99">
        <f t="shared" si="232"/>
        <v>43.922000000000004</v>
      </c>
      <c r="H1863" s="74">
        <f t="shared" si="233"/>
        <v>263.53200000000004</v>
      </c>
      <c r="I1863" s="51"/>
      <c r="J1863"/>
      <c r="K1863"/>
      <c r="L1863"/>
      <c r="M1863"/>
    </row>
    <row r="1864" spans="2:13" x14ac:dyDescent="0.25">
      <c r="B1864" s="73" t="s">
        <v>1278</v>
      </c>
      <c r="C1864" s="60" t="s">
        <v>1279</v>
      </c>
      <c r="D1864" s="54" t="s">
        <v>1280</v>
      </c>
      <c r="E1864" s="98" t="s">
        <v>1061</v>
      </c>
      <c r="F1864" s="359">
        <v>404.35</v>
      </c>
      <c r="G1864" s="99">
        <f t="shared" si="232"/>
        <v>80.87</v>
      </c>
      <c r="H1864" s="74">
        <f t="shared" si="233"/>
        <v>485.22</v>
      </c>
      <c r="I1864" s="51"/>
      <c r="J1864"/>
      <c r="K1864"/>
      <c r="L1864"/>
      <c r="M1864"/>
    </row>
    <row r="1865" spans="2:13" x14ac:dyDescent="0.25">
      <c r="B1865" s="73" t="s">
        <v>1281</v>
      </c>
      <c r="C1865" s="60" t="s">
        <v>1282</v>
      </c>
      <c r="D1865" s="54" t="s">
        <v>124</v>
      </c>
      <c r="E1865" s="98" t="s">
        <v>1061</v>
      </c>
      <c r="F1865" s="359">
        <v>318.83999999999997</v>
      </c>
      <c r="G1865" s="99">
        <f t="shared" si="232"/>
        <v>63.768000000000001</v>
      </c>
      <c r="H1865" s="74">
        <f t="shared" si="233"/>
        <v>382.60799999999995</v>
      </c>
      <c r="I1865" s="51"/>
      <c r="J1865"/>
      <c r="K1865"/>
      <c r="L1865"/>
      <c r="M1865"/>
    </row>
    <row r="1866" spans="2:13" x14ac:dyDescent="0.25">
      <c r="B1866" s="73" t="s">
        <v>1283</v>
      </c>
      <c r="C1866" s="60" t="s">
        <v>1288</v>
      </c>
      <c r="D1866" s="54" t="s">
        <v>124</v>
      </c>
      <c r="E1866" s="98" t="s">
        <v>1061</v>
      </c>
      <c r="F1866" s="359">
        <v>235.25</v>
      </c>
      <c r="G1866" s="99">
        <f t="shared" si="232"/>
        <v>47.050000000000004</v>
      </c>
      <c r="H1866" s="74">
        <f t="shared" si="233"/>
        <v>282.3</v>
      </c>
      <c r="I1866" s="51"/>
      <c r="J1866"/>
      <c r="K1866"/>
      <c r="L1866"/>
      <c r="M1866"/>
    </row>
    <row r="1867" spans="2:13" x14ac:dyDescent="0.25">
      <c r="B1867" s="73" t="s">
        <v>1285</v>
      </c>
      <c r="C1867" s="60" t="s">
        <v>1290</v>
      </c>
      <c r="D1867" s="54" t="s">
        <v>124</v>
      </c>
      <c r="E1867" s="98" t="s">
        <v>1061</v>
      </c>
      <c r="F1867" s="359">
        <v>219.07</v>
      </c>
      <c r="G1867" s="99">
        <f t="shared" si="232"/>
        <v>43.814</v>
      </c>
      <c r="H1867" s="74">
        <f t="shared" si="233"/>
        <v>262.88400000000001</v>
      </c>
      <c r="I1867" s="51"/>
      <c r="J1867"/>
      <c r="K1867"/>
      <c r="L1867"/>
      <c r="M1867"/>
    </row>
    <row r="1868" spans="2:13" x14ac:dyDescent="0.25">
      <c r="B1868" s="73" t="s">
        <v>1286</v>
      </c>
      <c r="C1868" s="60" t="s">
        <v>1292</v>
      </c>
      <c r="D1868" s="54" t="s">
        <v>124</v>
      </c>
      <c r="E1868" s="98" t="s">
        <v>1061</v>
      </c>
      <c r="F1868" s="359">
        <v>361.24</v>
      </c>
      <c r="G1868" s="99">
        <f t="shared" si="232"/>
        <v>72.248000000000005</v>
      </c>
      <c r="H1868" s="74">
        <f t="shared" si="233"/>
        <v>433.488</v>
      </c>
      <c r="I1868" s="51"/>
      <c r="J1868"/>
      <c r="K1868"/>
      <c r="L1868"/>
      <c r="M1868"/>
    </row>
    <row r="1869" spans="2:13" x14ac:dyDescent="0.25">
      <c r="B1869" s="73" t="s">
        <v>1287</v>
      </c>
      <c r="C1869" s="60" t="s">
        <v>1294</v>
      </c>
      <c r="D1869" s="54" t="s">
        <v>124</v>
      </c>
      <c r="E1869" s="98" t="s">
        <v>1061</v>
      </c>
      <c r="F1869" s="359">
        <v>349.41</v>
      </c>
      <c r="G1869" s="99">
        <f t="shared" si="232"/>
        <v>69.882000000000005</v>
      </c>
      <c r="H1869" s="74">
        <f t="shared" si="233"/>
        <v>419.29200000000003</v>
      </c>
      <c r="I1869" s="51"/>
      <c r="J1869"/>
      <c r="K1869"/>
      <c r="L1869"/>
      <c r="M1869"/>
    </row>
    <row r="1870" spans="2:13" x14ac:dyDescent="0.25">
      <c r="B1870" s="73" t="s">
        <v>1289</v>
      </c>
      <c r="C1870" s="60" t="s">
        <v>1297</v>
      </c>
      <c r="D1870" s="54" t="s">
        <v>124</v>
      </c>
      <c r="E1870" s="98" t="s">
        <v>1061</v>
      </c>
      <c r="F1870" s="359">
        <v>435.74</v>
      </c>
      <c r="G1870" s="99">
        <f t="shared" si="232"/>
        <v>87.14800000000001</v>
      </c>
      <c r="H1870" s="74">
        <f t="shared" si="233"/>
        <v>522.88800000000003</v>
      </c>
      <c r="I1870" s="51"/>
      <c r="J1870"/>
      <c r="K1870"/>
      <c r="L1870"/>
      <c r="M1870"/>
    </row>
    <row r="1871" spans="2:13" x14ac:dyDescent="0.25">
      <c r="B1871" s="73" t="s">
        <v>1291</v>
      </c>
      <c r="C1871" s="60" t="s">
        <v>1299</v>
      </c>
      <c r="D1871" s="54" t="s">
        <v>124</v>
      </c>
      <c r="E1871" s="98" t="s">
        <v>1061</v>
      </c>
      <c r="F1871" s="359">
        <v>410.82</v>
      </c>
      <c r="G1871" s="99">
        <f t="shared" si="232"/>
        <v>82.164000000000001</v>
      </c>
      <c r="H1871" s="74">
        <f t="shared" si="233"/>
        <v>492.98399999999998</v>
      </c>
      <c r="I1871" s="51"/>
      <c r="J1871"/>
      <c r="K1871"/>
      <c r="L1871"/>
      <c r="M1871"/>
    </row>
    <row r="1872" spans="2:13" x14ac:dyDescent="0.25">
      <c r="B1872" s="73" t="s">
        <v>1293</v>
      </c>
      <c r="C1872" s="60" t="s">
        <v>1301</v>
      </c>
      <c r="D1872" s="54" t="s">
        <v>1302</v>
      </c>
      <c r="E1872" s="98" t="s">
        <v>1061</v>
      </c>
      <c r="F1872" s="359">
        <v>413.48</v>
      </c>
      <c r="G1872" s="99">
        <f t="shared" si="232"/>
        <v>82.696000000000012</v>
      </c>
      <c r="H1872" s="74">
        <f t="shared" si="233"/>
        <v>496.17600000000004</v>
      </c>
      <c r="I1872" s="51"/>
      <c r="J1872"/>
      <c r="K1872"/>
      <c r="L1872"/>
      <c r="M1872"/>
    </row>
    <row r="1873" spans="2:13" x14ac:dyDescent="0.25">
      <c r="B1873" s="73" t="s">
        <v>1295</v>
      </c>
      <c r="C1873" s="60" t="s">
        <v>1304</v>
      </c>
      <c r="D1873" s="54" t="s">
        <v>124</v>
      </c>
      <c r="E1873" s="98" t="s">
        <v>1061</v>
      </c>
      <c r="F1873" s="359">
        <v>345.32</v>
      </c>
      <c r="G1873" s="99">
        <f t="shared" si="232"/>
        <v>69.064000000000007</v>
      </c>
      <c r="H1873" s="74">
        <f t="shared" si="233"/>
        <v>414.38400000000001</v>
      </c>
      <c r="I1873" s="51"/>
      <c r="J1873"/>
      <c r="K1873"/>
      <c r="L1873"/>
      <c r="M1873"/>
    </row>
    <row r="1874" spans="2:13" x14ac:dyDescent="0.25">
      <c r="B1874" s="73" t="s">
        <v>1296</v>
      </c>
      <c r="C1874" s="60" t="s">
        <v>1308</v>
      </c>
      <c r="D1874" s="54" t="s">
        <v>124</v>
      </c>
      <c r="E1874" s="98" t="s">
        <v>1309</v>
      </c>
      <c r="F1874" s="359">
        <v>337.71</v>
      </c>
      <c r="G1874" s="99">
        <f t="shared" si="232"/>
        <v>67.542000000000002</v>
      </c>
      <c r="H1874" s="74">
        <f t="shared" si="233"/>
        <v>405.25199999999995</v>
      </c>
      <c r="I1874" s="51"/>
      <c r="J1874"/>
      <c r="K1874"/>
      <c r="L1874"/>
      <c r="M1874"/>
    </row>
    <row r="1875" spans="2:13" x14ac:dyDescent="0.25">
      <c r="B1875" s="73" t="s">
        <v>1298</v>
      </c>
      <c r="C1875" s="60" t="s">
        <v>1311</v>
      </c>
      <c r="D1875" s="54" t="s">
        <v>289</v>
      </c>
      <c r="E1875" s="98" t="s">
        <v>1309</v>
      </c>
      <c r="F1875" s="359">
        <v>337.71</v>
      </c>
      <c r="G1875" s="99">
        <f t="shared" si="232"/>
        <v>67.542000000000002</v>
      </c>
      <c r="H1875" s="74">
        <f t="shared" si="233"/>
        <v>405.25199999999995</v>
      </c>
      <c r="I1875" s="51"/>
      <c r="J1875"/>
      <c r="K1875"/>
      <c r="L1875"/>
      <c r="M1875"/>
    </row>
    <row r="1876" spans="2:13" x14ac:dyDescent="0.25">
      <c r="B1876" s="73" t="s">
        <v>1300</v>
      </c>
      <c r="C1876" s="60" t="s">
        <v>2712</v>
      </c>
      <c r="D1876" s="54" t="s">
        <v>2713</v>
      </c>
      <c r="E1876" s="298" t="s">
        <v>1090</v>
      </c>
      <c r="F1876" s="359">
        <v>304.33999999999997</v>
      </c>
      <c r="G1876" s="299">
        <f t="shared" ref="G1876:G1882" si="234">F1876*0.2</f>
        <v>60.867999999999995</v>
      </c>
      <c r="H1876" s="74">
        <f t="shared" ref="H1876:H1882" si="235">F1876+G1876</f>
        <v>365.20799999999997</v>
      </c>
      <c r="I1876" s="51"/>
      <c r="J1876"/>
      <c r="K1876"/>
      <c r="L1876"/>
      <c r="M1876"/>
    </row>
    <row r="1877" spans="2:13" x14ac:dyDescent="0.25">
      <c r="B1877" s="73" t="s">
        <v>1303</v>
      </c>
      <c r="C1877" s="60" t="s">
        <v>2714</v>
      </c>
      <c r="D1877" s="54" t="s">
        <v>124</v>
      </c>
      <c r="E1877" s="298" t="s">
        <v>1090</v>
      </c>
      <c r="F1877" s="359">
        <v>216.72</v>
      </c>
      <c r="G1877" s="299">
        <f t="shared" si="234"/>
        <v>43.344000000000001</v>
      </c>
      <c r="H1877" s="74">
        <f t="shared" si="235"/>
        <v>260.06400000000002</v>
      </c>
      <c r="I1877" s="51"/>
      <c r="J1877"/>
      <c r="K1877"/>
      <c r="L1877"/>
      <c r="M1877"/>
    </row>
    <row r="1878" spans="2:13" x14ac:dyDescent="0.25">
      <c r="B1878" s="73" t="s">
        <v>1305</v>
      </c>
      <c r="C1878" s="60" t="s">
        <v>2715</v>
      </c>
      <c r="D1878" s="54" t="s">
        <v>289</v>
      </c>
      <c r="E1878" s="298" t="s">
        <v>1090</v>
      </c>
      <c r="F1878" s="359">
        <v>417.62</v>
      </c>
      <c r="G1878" s="299">
        <f t="shared" si="234"/>
        <v>83.524000000000001</v>
      </c>
      <c r="H1878" s="74">
        <f t="shared" si="235"/>
        <v>501.14400000000001</v>
      </c>
      <c r="I1878" s="51"/>
      <c r="J1878"/>
      <c r="K1878"/>
      <c r="L1878"/>
      <c r="M1878"/>
    </row>
    <row r="1879" spans="2:13" x14ac:dyDescent="0.25">
      <c r="B1879" s="73" t="s">
        <v>1306</v>
      </c>
      <c r="C1879" s="60" t="s">
        <v>2716</v>
      </c>
      <c r="D1879" s="54" t="s">
        <v>289</v>
      </c>
      <c r="E1879" s="298" t="s">
        <v>1090</v>
      </c>
      <c r="F1879" s="359">
        <v>314.64</v>
      </c>
      <c r="G1879" s="299">
        <f t="shared" si="234"/>
        <v>62.927999999999997</v>
      </c>
      <c r="H1879" s="74">
        <f t="shared" si="235"/>
        <v>377.56799999999998</v>
      </c>
      <c r="I1879" s="51"/>
      <c r="J1879"/>
      <c r="K1879"/>
      <c r="L1879"/>
      <c r="M1879"/>
    </row>
    <row r="1880" spans="2:13" x14ac:dyDescent="0.25">
      <c r="B1880" s="73" t="s">
        <v>1307</v>
      </c>
      <c r="C1880" s="60" t="s">
        <v>2717</v>
      </c>
      <c r="D1880" s="54" t="s">
        <v>122</v>
      </c>
      <c r="E1880" s="298" t="s">
        <v>1090</v>
      </c>
      <c r="F1880" s="359">
        <v>679.12</v>
      </c>
      <c r="G1880" s="299">
        <f t="shared" si="234"/>
        <v>135.82400000000001</v>
      </c>
      <c r="H1880" s="74">
        <f t="shared" si="235"/>
        <v>814.94399999999996</v>
      </c>
      <c r="I1880" s="51"/>
      <c r="J1880"/>
      <c r="K1880"/>
      <c r="L1880"/>
      <c r="M1880"/>
    </row>
    <row r="1881" spans="2:13" x14ac:dyDescent="0.25">
      <c r="B1881" s="73" t="s">
        <v>1310</v>
      </c>
      <c r="C1881" s="60" t="s">
        <v>2718</v>
      </c>
      <c r="D1881" s="54" t="s">
        <v>289</v>
      </c>
      <c r="E1881" s="298" t="s">
        <v>1090</v>
      </c>
      <c r="F1881" s="359">
        <v>478.36</v>
      </c>
      <c r="G1881" s="299">
        <f t="shared" si="234"/>
        <v>95.672000000000011</v>
      </c>
      <c r="H1881" s="74">
        <f t="shared" si="235"/>
        <v>574.03200000000004</v>
      </c>
      <c r="I1881" s="51"/>
      <c r="J1881"/>
      <c r="K1881"/>
      <c r="L1881"/>
      <c r="M1881"/>
    </row>
    <row r="1882" spans="2:13" x14ac:dyDescent="0.25">
      <c r="B1882" s="73" t="s">
        <v>2711</v>
      </c>
      <c r="C1882" s="60" t="s">
        <v>2719</v>
      </c>
      <c r="D1882" s="54" t="s">
        <v>289</v>
      </c>
      <c r="E1882" s="298" t="s">
        <v>1090</v>
      </c>
      <c r="F1882" s="359">
        <v>478.36</v>
      </c>
      <c r="G1882" s="299">
        <f t="shared" si="234"/>
        <v>95.672000000000011</v>
      </c>
      <c r="H1882" s="74">
        <f t="shared" si="235"/>
        <v>574.03200000000004</v>
      </c>
      <c r="I1882" s="51"/>
      <c r="J1882"/>
      <c r="K1882"/>
      <c r="L1882"/>
      <c r="M1882"/>
    </row>
    <row r="1883" spans="2:13" x14ac:dyDescent="0.25">
      <c r="B1883" s="96" t="s">
        <v>688</v>
      </c>
      <c r="C1883" s="59" t="s">
        <v>1312</v>
      </c>
      <c r="D1883" s="98"/>
      <c r="E1883" s="298"/>
      <c r="F1883" s="359"/>
      <c r="G1883" s="299"/>
      <c r="H1883" s="74"/>
      <c r="I1883" s="51"/>
      <c r="J1883"/>
      <c r="K1883"/>
      <c r="L1883"/>
      <c r="M1883"/>
    </row>
    <row r="1884" spans="2:13" x14ac:dyDescent="0.25">
      <c r="B1884" s="73" t="s">
        <v>690</v>
      </c>
      <c r="C1884" s="60" t="s">
        <v>1313</v>
      </c>
      <c r="D1884" s="54" t="s">
        <v>124</v>
      </c>
      <c r="E1884" s="98" t="s">
        <v>1061</v>
      </c>
      <c r="F1884" s="359">
        <v>415.83</v>
      </c>
      <c r="G1884" s="99">
        <f t="shared" si="232"/>
        <v>83.165999999999997</v>
      </c>
      <c r="H1884" s="74">
        <f t="shared" si="233"/>
        <v>498.99599999999998</v>
      </c>
      <c r="I1884" s="51"/>
      <c r="J1884"/>
      <c r="K1884"/>
      <c r="L1884"/>
      <c r="M1884"/>
    </row>
    <row r="1885" spans="2:13" x14ac:dyDescent="0.25">
      <c r="B1885" s="73" t="s">
        <v>948</v>
      </c>
      <c r="C1885" s="60" t="s">
        <v>1282</v>
      </c>
      <c r="D1885" s="54" t="s">
        <v>1284</v>
      </c>
      <c r="E1885" s="98" t="s">
        <v>1061</v>
      </c>
      <c r="F1885" s="359">
        <v>415.83</v>
      </c>
      <c r="G1885" s="99">
        <f t="shared" si="232"/>
        <v>83.165999999999997</v>
      </c>
      <c r="H1885" s="74">
        <f t="shared" si="233"/>
        <v>498.99599999999998</v>
      </c>
      <c r="I1885" s="51"/>
      <c r="J1885"/>
      <c r="K1885"/>
      <c r="L1885"/>
      <c r="M1885"/>
    </row>
    <row r="1886" spans="2:13" x14ac:dyDescent="0.25">
      <c r="B1886" s="96" t="s">
        <v>1314</v>
      </c>
      <c r="C1886" s="59" t="s">
        <v>1315</v>
      </c>
      <c r="D1886" s="98"/>
      <c r="E1886" s="97"/>
      <c r="F1886" s="359"/>
      <c r="G1886" s="99"/>
      <c r="H1886" s="74"/>
      <c r="I1886" s="51"/>
      <c r="J1886"/>
      <c r="K1886"/>
      <c r="L1886"/>
      <c r="M1886"/>
    </row>
    <row r="1887" spans="2:13" x14ac:dyDescent="0.25">
      <c r="B1887" s="73" t="s">
        <v>1316</v>
      </c>
      <c r="C1887" s="60" t="s">
        <v>1317</v>
      </c>
      <c r="D1887" s="54" t="s">
        <v>312</v>
      </c>
      <c r="E1887" s="98" t="s">
        <v>1061</v>
      </c>
      <c r="F1887" s="359">
        <v>198.54</v>
      </c>
      <c r="G1887" s="99">
        <f t="shared" si="232"/>
        <v>39.707999999999998</v>
      </c>
      <c r="H1887" s="74">
        <f t="shared" si="233"/>
        <v>238.24799999999999</v>
      </c>
      <c r="I1887" s="51"/>
      <c r="J1887"/>
      <c r="K1887"/>
      <c r="L1887"/>
      <c r="M1887"/>
    </row>
    <row r="1888" spans="2:13" x14ac:dyDescent="0.25">
      <c r="B1888" s="73" t="s">
        <v>1318</v>
      </c>
      <c r="C1888" s="60" t="s">
        <v>1319</v>
      </c>
      <c r="D1888" s="54" t="s">
        <v>122</v>
      </c>
      <c r="E1888" s="98" t="s">
        <v>1061</v>
      </c>
      <c r="F1888" s="359">
        <v>133.5</v>
      </c>
      <c r="G1888" s="99">
        <f t="shared" si="232"/>
        <v>26.700000000000003</v>
      </c>
      <c r="H1888" s="74">
        <f t="shared" si="233"/>
        <v>160.19999999999999</v>
      </c>
      <c r="I1888" s="51"/>
      <c r="J1888"/>
      <c r="K1888"/>
      <c r="L1888"/>
      <c r="M1888"/>
    </row>
    <row r="1889" spans="2:13" x14ac:dyDescent="0.25">
      <c r="B1889" s="73" t="s">
        <v>1320</v>
      </c>
      <c r="C1889" s="60" t="s">
        <v>1321</v>
      </c>
      <c r="D1889" s="54" t="s">
        <v>122</v>
      </c>
      <c r="E1889" s="98" t="s">
        <v>1061</v>
      </c>
      <c r="F1889" s="359">
        <v>133.5</v>
      </c>
      <c r="G1889" s="99">
        <f t="shared" si="232"/>
        <v>26.700000000000003</v>
      </c>
      <c r="H1889" s="74">
        <f t="shared" si="233"/>
        <v>160.19999999999999</v>
      </c>
      <c r="I1889" s="51"/>
      <c r="J1889"/>
      <c r="K1889"/>
      <c r="L1889"/>
      <c r="M1889"/>
    </row>
    <row r="1890" spans="2:13" x14ac:dyDescent="0.25">
      <c r="B1890" s="73" t="s">
        <v>1322</v>
      </c>
      <c r="C1890" s="60" t="s">
        <v>1323</v>
      </c>
      <c r="D1890" s="54" t="s">
        <v>122</v>
      </c>
      <c r="E1890" s="98" t="s">
        <v>1061</v>
      </c>
      <c r="F1890" s="359">
        <v>133.5</v>
      </c>
      <c r="G1890" s="99">
        <f t="shared" si="232"/>
        <v>26.700000000000003</v>
      </c>
      <c r="H1890" s="74">
        <f t="shared" si="233"/>
        <v>160.19999999999999</v>
      </c>
      <c r="I1890" s="51"/>
      <c r="J1890"/>
      <c r="K1890"/>
      <c r="L1890"/>
      <c r="M1890"/>
    </row>
    <row r="1891" spans="2:13" x14ac:dyDescent="0.25">
      <c r="B1891" s="73" t="s">
        <v>1324</v>
      </c>
      <c r="C1891" s="60" t="s">
        <v>1325</v>
      </c>
      <c r="D1891" s="54"/>
      <c r="E1891" s="98" t="s">
        <v>1061</v>
      </c>
      <c r="F1891" s="359">
        <v>582.79</v>
      </c>
      <c r="G1891" s="99">
        <f t="shared" si="232"/>
        <v>116.55799999999999</v>
      </c>
      <c r="H1891" s="74">
        <f t="shared" si="233"/>
        <v>699.34799999999996</v>
      </c>
      <c r="I1891" s="51"/>
      <c r="J1891"/>
      <c r="K1891"/>
      <c r="L1891"/>
      <c r="M1891"/>
    </row>
    <row r="1892" spans="2:13" x14ac:dyDescent="0.25">
      <c r="B1892" s="96" t="s">
        <v>1326</v>
      </c>
      <c r="C1892" s="59" t="s">
        <v>1327</v>
      </c>
      <c r="D1892" s="98"/>
      <c r="E1892" s="97"/>
      <c r="F1892" s="359"/>
      <c r="G1892" s="99"/>
      <c r="H1892" s="74"/>
      <c r="I1892" s="51"/>
      <c r="J1892"/>
      <c r="K1892"/>
      <c r="L1892"/>
      <c r="M1892"/>
    </row>
    <row r="1893" spans="2:13" x14ac:dyDescent="0.25">
      <c r="B1893" s="73" t="s">
        <v>1328</v>
      </c>
      <c r="C1893" s="60" t="s">
        <v>1317</v>
      </c>
      <c r="D1893" s="54" t="s">
        <v>312</v>
      </c>
      <c r="E1893" s="98" t="s">
        <v>1061</v>
      </c>
      <c r="F1893" s="359">
        <v>198.54</v>
      </c>
      <c r="G1893" s="99">
        <f t="shared" si="232"/>
        <v>39.707999999999998</v>
      </c>
      <c r="H1893" s="74">
        <f t="shared" si="233"/>
        <v>238.24799999999999</v>
      </c>
      <c r="I1893" s="51"/>
      <c r="J1893"/>
      <c r="K1893"/>
      <c r="L1893"/>
      <c r="M1893"/>
    </row>
    <row r="1894" spans="2:13" x14ac:dyDescent="0.25">
      <c r="B1894" s="73" t="s">
        <v>1329</v>
      </c>
      <c r="C1894" s="60" t="s">
        <v>1330</v>
      </c>
      <c r="D1894" s="54" t="s">
        <v>144</v>
      </c>
      <c r="E1894" s="98" t="s">
        <v>1061</v>
      </c>
      <c r="F1894" s="359">
        <v>78.930000000000007</v>
      </c>
      <c r="G1894" s="99">
        <f t="shared" si="232"/>
        <v>15.786000000000001</v>
      </c>
      <c r="H1894" s="74">
        <f t="shared" si="233"/>
        <v>94.716000000000008</v>
      </c>
      <c r="I1894" s="51"/>
      <c r="J1894"/>
      <c r="K1894"/>
      <c r="L1894"/>
      <c r="M1894"/>
    </row>
    <row r="1895" spans="2:13" x14ac:dyDescent="0.25">
      <c r="B1895" s="73" t="s">
        <v>1331</v>
      </c>
      <c r="C1895" s="60" t="s">
        <v>1332</v>
      </c>
      <c r="D1895" s="54" t="s">
        <v>144</v>
      </c>
      <c r="E1895" s="98" t="s">
        <v>1061</v>
      </c>
      <c r="F1895" s="359">
        <v>126.4</v>
      </c>
      <c r="G1895" s="99">
        <f t="shared" si="232"/>
        <v>25.28</v>
      </c>
      <c r="H1895" s="74">
        <f t="shared" si="233"/>
        <v>151.68</v>
      </c>
      <c r="I1895" s="51"/>
      <c r="J1895"/>
      <c r="K1895"/>
      <c r="L1895"/>
      <c r="M1895"/>
    </row>
    <row r="1896" spans="2:13" x14ac:dyDescent="0.25">
      <c r="B1896" s="73" t="s">
        <v>1333</v>
      </c>
      <c r="C1896" s="60" t="s">
        <v>1334</v>
      </c>
      <c r="D1896" s="54" t="s">
        <v>190</v>
      </c>
      <c r="E1896" s="98" t="s">
        <v>1061</v>
      </c>
      <c r="F1896" s="359">
        <v>78.930000000000007</v>
      </c>
      <c r="G1896" s="99">
        <f t="shared" si="232"/>
        <v>15.786000000000001</v>
      </c>
      <c r="H1896" s="74">
        <f t="shared" si="233"/>
        <v>94.716000000000008</v>
      </c>
      <c r="I1896" s="51"/>
      <c r="J1896"/>
      <c r="K1896"/>
      <c r="L1896"/>
      <c r="M1896"/>
    </row>
    <row r="1897" spans="2:13" x14ac:dyDescent="0.25">
      <c r="B1897" s="73" t="s">
        <v>1335</v>
      </c>
      <c r="C1897" s="60" t="s">
        <v>1336</v>
      </c>
      <c r="D1897" s="54" t="s">
        <v>122</v>
      </c>
      <c r="E1897" s="98" t="s">
        <v>1061</v>
      </c>
      <c r="F1897" s="359">
        <v>178.74</v>
      </c>
      <c r="G1897" s="99">
        <f t="shared" si="232"/>
        <v>35.748000000000005</v>
      </c>
      <c r="H1897" s="74">
        <f t="shared" si="233"/>
        <v>214.488</v>
      </c>
      <c r="I1897" s="51"/>
      <c r="J1897"/>
      <c r="K1897"/>
      <c r="L1897"/>
      <c r="M1897"/>
    </row>
    <row r="1898" spans="2:13" x14ac:dyDescent="0.25">
      <c r="B1898" s="73" t="s">
        <v>1337</v>
      </c>
      <c r="C1898" s="60" t="s">
        <v>1338</v>
      </c>
      <c r="D1898" s="54" t="s">
        <v>144</v>
      </c>
      <c r="E1898" s="98" t="s">
        <v>1061</v>
      </c>
      <c r="F1898" s="359">
        <v>320.77</v>
      </c>
      <c r="G1898" s="99">
        <f t="shared" si="232"/>
        <v>64.153999999999996</v>
      </c>
      <c r="H1898" s="74">
        <f t="shared" si="233"/>
        <v>384.92399999999998</v>
      </c>
      <c r="I1898" s="51"/>
      <c r="J1898"/>
      <c r="K1898"/>
      <c r="L1898"/>
      <c r="M1898"/>
    </row>
    <row r="1899" spans="2:13" x14ac:dyDescent="0.25">
      <c r="B1899" s="73" t="s">
        <v>1339</v>
      </c>
      <c r="C1899" s="60" t="s">
        <v>1340</v>
      </c>
      <c r="D1899" s="54" t="s">
        <v>122</v>
      </c>
      <c r="E1899" s="98" t="s">
        <v>1061</v>
      </c>
      <c r="F1899" s="359">
        <v>164.34</v>
      </c>
      <c r="G1899" s="99">
        <f t="shared" si="232"/>
        <v>32.868000000000002</v>
      </c>
      <c r="H1899" s="74">
        <f t="shared" si="233"/>
        <v>197.208</v>
      </c>
      <c r="I1899" s="51"/>
      <c r="J1899"/>
      <c r="K1899"/>
      <c r="L1899"/>
      <c r="M1899"/>
    </row>
    <row r="1900" spans="2:13" x14ac:dyDescent="0.25">
      <c r="B1900" s="73" t="s">
        <v>1341</v>
      </c>
      <c r="C1900" s="60" t="s">
        <v>875</v>
      </c>
      <c r="D1900" s="54" t="s">
        <v>122</v>
      </c>
      <c r="E1900" s="98" t="s">
        <v>1061</v>
      </c>
      <c r="F1900" s="359">
        <v>1759.84</v>
      </c>
      <c r="G1900" s="99">
        <f t="shared" si="232"/>
        <v>351.96800000000002</v>
      </c>
      <c r="H1900" s="74">
        <f t="shared" si="233"/>
        <v>2111.808</v>
      </c>
      <c r="I1900" s="51"/>
      <c r="J1900"/>
      <c r="K1900"/>
      <c r="L1900"/>
      <c r="M1900"/>
    </row>
    <row r="1901" spans="2:13" x14ac:dyDescent="0.25">
      <c r="B1901" s="73" t="s">
        <v>1342</v>
      </c>
      <c r="C1901" s="60" t="s">
        <v>1343</v>
      </c>
      <c r="D1901" s="54" t="s">
        <v>144</v>
      </c>
      <c r="E1901" s="98" t="s">
        <v>1061</v>
      </c>
      <c r="F1901" s="359">
        <v>78.930000000000007</v>
      </c>
      <c r="G1901" s="99">
        <f t="shared" si="232"/>
        <v>15.786000000000001</v>
      </c>
      <c r="H1901" s="74">
        <f t="shared" si="233"/>
        <v>94.716000000000008</v>
      </c>
      <c r="I1901" s="51"/>
      <c r="J1901"/>
      <c r="K1901"/>
      <c r="L1901"/>
      <c r="M1901"/>
    </row>
    <row r="1902" spans="2:13" x14ac:dyDescent="0.25">
      <c r="B1902" s="96" t="s">
        <v>1344</v>
      </c>
      <c r="C1902" s="59" t="s">
        <v>1345</v>
      </c>
      <c r="D1902" s="98"/>
      <c r="E1902" s="98"/>
      <c r="F1902" s="359"/>
      <c r="G1902" s="99"/>
      <c r="H1902" s="74"/>
      <c r="I1902" s="51"/>
      <c r="J1902"/>
      <c r="K1902"/>
      <c r="L1902"/>
      <c r="M1902"/>
    </row>
    <row r="1903" spans="2:13" x14ac:dyDescent="0.25">
      <c r="B1903" s="73" t="s">
        <v>1346</v>
      </c>
      <c r="C1903" s="60" t="s">
        <v>1347</v>
      </c>
      <c r="D1903" s="54" t="s">
        <v>124</v>
      </c>
      <c r="E1903" s="98" t="s">
        <v>1061</v>
      </c>
      <c r="F1903" s="359">
        <v>497.71</v>
      </c>
      <c r="G1903" s="99">
        <f t="shared" si="232"/>
        <v>99.542000000000002</v>
      </c>
      <c r="H1903" s="74">
        <f t="shared" si="233"/>
        <v>597.25199999999995</v>
      </c>
      <c r="I1903" s="51"/>
      <c r="J1903"/>
      <c r="K1903"/>
      <c r="L1903"/>
      <c r="M1903"/>
    </row>
    <row r="1904" spans="2:13" x14ac:dyDescent="0.25">
      <c r="B1904" s="73" t="s">
        <v>1348</v>
      </c>
      <c r="C1904" s="60" t="s">
        <v>1349</v>
      </c>
      <c r="D1904" s="54" t="s">
        <v>122</v>
      </c>
      <c r="E1904" s="98" t="s">
        <v>1061</v>
      </c>
      <c r="F1904" s="359">
        <v>152.88</v>
      </c>
      <c r="G1904" s="99">
        <f t="shared" si="232"/>
        <v>30.576000000000001</v>
      </c>
      <c r="H1904" s="74">
        <f t="shared" si="233"/>
        <v>183.45599999999999</v>
      </c>
      <c r="I1904" s="51"/>
      <c r="J1904"/>
      <c r="K1904"/>
      <c r="L1904"/>
      <c r="M1904"/>
    </row>
    <row r="1905" spans="2:13" x14ac:dyDescent="0.25">
      <c r="B1905" s="73" t="s">
        <v>1350</v>
      </c>
      <c r="C1905" s="60" t="s">
        <v>1351</v>
      </c>
      <c r="D1905" s="54" t="s">
        <v>144</v>
      </c>
      <c r="E1905" s="98" t="s">
        <v>1061</v>
      </c>
      <c r="F1905" s="359">
        <v>89.25</v>
      </c>
      <c r="G1905" s="99">
        <f t="shared" si="232"/>
        <v>17.850000000000001</v>
      </c>
      <c r="H1905" s="74">
        <f t="shared" si="233"/>
        <v>107.1</v>
      </c>
      <c r="I1905" s="51"/>
      <c r="J1905"/>
      <c r="K1905"/>
      <c r="L1905"/>
      <c r="M1905"/>
    </row>
    <row r="1906" spans="2:13" x14ac:dyDescent="0.25">
      <c r="B1906" s="73" t="s">
        <v>1352</v>
      </c>
      <c r="C1906" s="60" t="s">
        <v>1353</v>
      </c>
      <c r="D1906" s="54" t="s">
        <v>137</v>
      </c>
      <c r="E1906" s="98" t="s">
        <v>1061</v>
      </c>
      <c r="F1906" s="359">
        <v>257.58999999999997</v>
      </c>
      <c r="G1906" s="99">
        <f t="shared" si="232"/>
        <v>51.518000000000001</v>
      </c>
      <c r="H1906" s="74">
        <f t="shared" si="233"/>
        <v>309.10799999999995</v>
      </c>
      <c r="I1906" s="51"/>
      <c r="J1906"/>
      <c r="K1906"/>
      <c r="L1906"/>
      <c r="M1906"/>
    </row>
    <row r="1907" spans="2:13" x14ac:dyDescent="0.25">
      <c r="B1907" s="96" t="s">
        <v>693</v>
      </c>
      <c r="C1907" s="59" t="s">
        <v>1354</v>
      </c>
      <c r="D1907" s="98"/>
      <c r="E1907" s="97"/>
      <c r="F1907" s="359"/>
      <c r="G1907" s="99"/>
      <c r="H1907" s="74"/>
      <c r="I1907" s="51"/>
      <c r="J1907"/>
      <c r="K1907"/>
      <c r="L1907"/>
      <c r="M1907"/>
    </row>
    <row r="1908" spans="2:13" x14ac:dyDescent="0.25">
      <c r="B1908" s="73" t="s">
        <v>696</v>
      </c>
      <c r="C1908" s="60" t="s">
        <v>1355</v>
      </c>
      <c r="D1908" s="54" t="s">
        <v>122</v>
      </c>
      <c r="E1908" s="98" t="s">
        <v>1061</v>
      </c>
      <c r="F1908" s="359">
        <v>477.9</v>
      </c>
      <c r="G1908" s="99">
        <f t="shared" si="232"/>
        <v>95.58</v>
      </c>
      <c r="H1908" s="74">
        <f t="shared" si="233"/>
        <v>573.48</v>
      </c>
      <c r="I1908" s="51"/>
      <c r="J1908"/>
      <c r="K1908"/>
      <c r="L1908"/>
      <c r="M1908"/>
    </row>
    <row r="1909" spans="2:13" x14ac:dyDescent="0.25">
      <c r="B1909" s="73" t="s">
        <v>1356</v>
      </c>
      <c r="C1909" s="60" t="s">
        <v>334</v>
      </c>
      <c r="D1909" s="54" t="s">
        <v>1357</v>
      </c>
      <c r="E1909" s="98" t="s">
        <v>1061</v>
      </c>
      <c r="F1909" s="359">
        <v>1097.51</v>
      </c>
      <c r="G1909" s="99">
        <f t="shared" si="232"/>
        <v>219.50200000000001</v>
      </c>
      <c r="H1909" s="74">
        <f t="shared" si="233"/>
        <v>1317.0119999999999</v>
      </c>
      <c r="I1909" s="51"/>
      <c r="J1909"/>
      <c r="K1909"/>
      <c r="L1909"/>
      <c r="M1909"/>
    </row>
    <row r="1910" spans="2:13" x14ac:dyDescent="0.25">
      <c r="B1910" s="73" t="s">
        <v>1358</v>
      </c>
      <c r="C1910" s="60" t="s">
        <v>336</v>
      </c>
      <c r="D1910" s="54" t="s">
        <v>120</v>
      </c>
      <c r="E1910" s="98" t="s">
        <v>1061</v>
      </c>
      <c r="F1910" s="359">
        <v>1035.33</v>
      </c>
      <c r="G1910" s="99">
        <f t="shared" si="232"/>
        <v>207.066</v>
      </c>
      <c r="H1910" s="74">
        <f t="shared" si="233"/>
        <v>1242.396</v>
      </c>
      <c r="I1910" s="51"/>
      <c r="J1910"/>
      <c r="K1910"/>
      <c r="L1910"/>
      <c r="M1910"/>
    </row>
    <row r="1911" spans="2:13" x14ac:dyDescent="0.25">
      <c r="B1911" s="73" t="s">
        <v>1359</v>
      </c>
      <c r="C1911" s="60" t="s">
        <v>1360</v>
      </c>
      <c r="D1911" s="54" t="s">
        <v>1361</v>
      </c>
      <c r="E1911" s="98" t="s">
        <v>1061</v>
      </c>
      <c r="F1911" s="359">
        <v>1882.3</v>
      </c>
      <c r="G1911" s="99">
        <f t="shared" si="232"/>
        <v>376.46000000000004</v>
      </c>
      <c r="H1911" s="74">
        <f t="shared" si="233"/>
        <v>2258.7600000000002</v>
      </c>
      <c r="I1911" s="51"/>
      <c r="J1911"/>
      <c r="K1911"/>
      <c r="L1911"/>
      <c r="M1911"/>
    </row>
    <row r="1912" spans="2:13" x14ac:dyDescent="0.25">
      <c r="B1912" s="73" t="s">
        <v>1362</v>
      </c>
      <c r="C1912" s="60" t="s">
        <v>1363</v>
      </c>
      <c r="D1912" s="54" t="s">
        <v>1361</v>
      </c>
      <c r="E1912" s="98" t="s">
        <v>1061</v>
      </c>
      <c r="F1912" s="359">
        <v>885.04</v>
      </c>
      <c r="G1912" s="99">
        <f t="shared" si="232"/>
        <v>177.00800000000001</v>
      </c>
      <c r="H1912" s="74">
        <f t="shared" si="233"/>
        <v>1062.048</v>
      </c>
      <c r="I1912" s="51"/>
      <c r="J1912"/>
      <c r="K1912"/>
      <c r="L1912"/>
      <c r="M1912"/>
    </row>
    <row r="1913" spans="2:13" x14ac:dyDescent="0.25">
      <c r="B1913" s="73" t="s">
        <v>1364</v>
      </c>
      <c r="C1913" s="60" t="s">
        <v>1365</v>
      </c>
      <c r="D1913" s="54" t="s">
        <v>1361</v>
      </c>
      <c r="E1913" s="98" t="s">
        <v>1061</v>
      </c>
      <c r="F1913" s="359">
        <v>1155.8800000000001</v>
      </c>
      <c r="G1913" s="99">
        <f t="shared" si="232"/>
        <v>231.17600000000004</v>
      </c>
      <c r="H1913" s="74">
        <f t="shared" si="233"/>
        <v>1387.056</v>
      </c>
      <c r="I1913" s="51"/>
      <c r="J1913"/>
      <c r="K1913"/>
      <c r="L1913"/>
      <c r="M1913"/>
    </row>
    <row r="1914" spans="2:13" x14ac:dyDescent="0.25">
      <c r="B1914" s="73" t="s">
        <v>1366</v>
      </c>
      <c r="C1914" s="60" t="s">
        <v>1367</v>
      </c>
      <c r="D1914" s="54" t="s">
        <v>1361</v>
      </c>
      <c r="E1914" s="98" t="s">
        <v>1061</v>
      </c>
      <c r="F1914" s="359">
        <v>1842.83</v>
      </c>
      <c r="G1914" s="99">
        <f t="shared" si="232"/>
        <v>368.56600000000003</v>
      </c>
      <c r="H1914" s="74">
        <f t="shared" si="233"/>
        <v>2211.3959999999997</v>
      </c>
      <c r="I1914" s="51"/>
      <c r="J1914"/>
      <c r="K1914"/>
      <c r="L1914"/>
      <c r="M1914"/>
    </row>
    <row r="1915" spans="2:13" x14ac:dyDescent="0.25">
      <c r="B1915" s="73" t="s">
        <v>1368</v>
      </c>
      <c r="C1915" s="60" t="s">
        <v>1369</v>
      </c>
      <c r="D1915" s="54" t="s">
        <v>1361</v>
      </c>
      <c r="E1915" s="98" t="s">
        <v>1061</v>
      </c>
      <c r="F1915" s="359">
        <v>1963.5</v>
      </c>
      <c r="G1915" s="99">
        <f t="shared" si="232"/>
        <v>392.70000000000005</v>
      </c>
      <c r="H1915" s="74">
        <f t="shared" si="233"/>
        <v>2356.1999999999998</v>
      </c>
      <c r="I1915" s="51"/>
      <c r="J1915"/>
      <c r="K1915"/>
      <c r="L1915"/>
      <c r="M1915"/>
    </row>
    <row r="1916" spans="2:13" x14ac:dyDescent="0.25">
      <c r="B1916" s="73" t="s">
        <v>1370</v>
      </c>
      <c r="C1916" s="60" t="s">
        <v>1371</v>
      </c>
      <c r="D1916" s="54" t="s">
        <v>1361</v>
      </c>
      <c r="E1916" s="98" t="s">
        <v>1061</v>
      </c>
      <c r="F1916" s="359">
        <v>875.68</v>
      </c>
      <c r="G1916" s="99">
        <f t="shared" si="232"/>
        <v>175.136</v>
      </c>
      <c r="H1916" s="74">
        <f t="shared" si="233"/>
        <v>1050.816</v>
      </c>
      <c r="I1916" s="51"/>
      <c r="J1916"/>
      <c r="K1916"/>
      <c r="L1916"/>
      <c r="M1916"/>
    </row>
    <row r="1917" spans="2:13" ht="47.25" x14ac:dyDescent="0.25">
      <c r="B1917" s="73" t="s">
        <v>1372</v>
      </c>
      <c r="C1917" s="60" t="s">
        <v>864</v>
      </c>
      <c r="D1917" s="54" t="s">
        <v>1373</v>
      </c>
      <c r="E1917" s="98" t="s">
        <v>1061</v>
      </c>
      <c r="F1917" s="359">
        <v>1194.6199999999999</v>
      </c>
      <c r="G1917" s="99">
        <f t="shared" si="232"/>
        <v>238.92399999999998</v>
      </c>
      <c r="H1917" s="74">
        <f t="shared" si="233"/>
        <v>1433.5439999999999</v>
      </c>
      <c r="I1917" s="51"/>
      <c r="J1917"/>
      <c r="K1917"/>
      <c r="L1917"/>
      <c r="M1917"/>
    </row>
    <row r="1918" spans="2:13" x14ac:dyDescent="0.25">
      <c r="B1918" s="73" t="s">
        <v>1374</v>
      </c>
      <c r="C1918" s="60" t="s">
        <v>1375</v>
      </c>
      <c r="D1918" s="54" t="s">
        <v>359</v>
      </c>
      <c r="E1918" s="98" t="s">
        <v>1061</v>
      </c>
      <c r="F1918" s="359">
        <v>490.15</v>
      </c>
      <c r="G1918" s="99">
        <f t="shared" si="232"/>
        <v>98.03</v>
      </c>
      <c r="H1918" s="74">
        <f t="shared" si="233"/>
        <v>588.17999999999995</v>
      </c>
      <c r="I1918" s="51"/>
      <c r="J1918"/>
      <c r="K1918"/>
      <c r="L1918"/>
      <c r="M1918"/>
    </row>
    <row r="1919" spans="2:13" x14ac:dyDescent="0.25">
      <c r="B1919" s="73" t="s">
        <v>1376</v>
      </c>
      <c r="C1919" s="60" t="s">
        <v>1377</v>
      </c>
      <c r="D1919" s="54" t="s">
        <v>289</v>
      </c>
      <c r="E1919" s="98" t="s">
        <v>1061</v>
      </c>
      <c r="F1919" s="359">
        <v>196.29</v>
      </c>
      <c r="G1919" s="99">
        <f t="shared" si="232"/>
        <v>39.258000000000003</v>
      </c>
      <c r="H1919" s="74">
        <f t="shared" si="233"/>
        <v>235.548</v>
      </c>
      <c r="I1919" s="51"/>
      <c r="J1919"/>
      <c r="K1919"/>
      <c r="L1919"/>
      <c r="M1919"/>
    </row>
    <row r="1920" spans="2:13" x14ac:dyDescent="0.25">
      <c r="B1920" s="73" t="s">
        <v>1378</v>
      </c>
      <c r="C1920" s="60" t="s">
        <v>1379</v>
      </c>
      <c r="D1920" s="54" t="s">
        <v>144</v>
      </c>
      <c r="E1920" s="98" t="s">
        <v>1061</v>
      </c>
      <c r="F1920" s="359">
        <v>1255.58</v>
      </c>
      <c r="G1920" s="99">
        <f t="shared" si="232"/>
        <v>251.11599999999999</v>
      </c>
      <c r="H1920" s="74">
        <f t="shared" si="233"/>
        <v>1506.6959999999999</v>
      </c>
      <c r="I1920" s="51"/>
      <c r="J1920"/>
      <c r="K1920"/>
      <c r="L1920"/>
      <c r="M1920"/>
    </row>
    <row r="1921" spans="2:13" x14ac:dyDescent="0.25">
      <c r="B1921" s="73" t="s">
        <v>1380</v>
      </c>
      <c r="C1921" s="60" t="s">
        <v>1381</v>
      </c>
      <c r="D1921" s="54" t="s">
        <v>1361</v>
      </c>
      <c r="E1921" s="98" t="s">
        <v>1061</v>
      </c>
      <c r="F1921" s="359">
        <v>3511.24</v>
      </c>
      <c r="G1921" s="99">
        <f t="shared" si="232"/>
        <v>702.24800000000005</v>
      </c>
      <c r="H1921" s="74">
        <f t="shared" si="233"/>
        <v>4213.4879999999994</v>
      </c>
      <c r="I1921" s="51"/>
      <c r="J1921"/>
      <c r="K1921"/>
      <c r="L1921"/>
      <c r="M1921"/>
    </row>
    <row r="1922" spans="2:13" x14ac:dyDescent="0.25">
      <c r="B1922" s="73" t="s">
        <v>1382</v>
      </c>
      <c r="C1922" s="60" t="s">
        <v>1383</v>
      </c>
      <c r="D1922" s="54" t="s">
        <v>1361</v>
      </c>
      <c r="E1922" s="98" t="s">
        <v>1061</v>
      </c>
      <c r="F1922" s="359">
        <v>2424.56</v>
      </c>
      <c r="G1922" s="99">
        <f t="shared" si="232"/>
        <v>484.91200000000003</v>
      </c>
      <c r="H1922" s="74">
        <f t="shared" si="233"/>
        <v>2909.4719999999998</v>
      </c>
      <c r="I1922" s="51"/>
      <c r="J1922"/>
      <c r="K1922"/>
      <c r="L1922"/>
      <c r="M1922"/>
    </row>
    <row r="1923" spans="2:13" x14ac:dyDescent="0.25">
      <c r="B1923" s="73" t="s">
        <v>1384</v>
      </c>
      <c r="C1923" s="60" t="s">
        <v>1385</v>
      </c>
      <c r="D1923" s="54" t="s">
        <v>292</v>
      </c>
      <c r="E1923" s="98" t="s">
        <v>1061</v>
      </c>
      <c r="F1923" s="359">
        <v>1122.3699999999999</v>
      </c>
      <c r="G1923" s="99">
        <f t="shared" si="232"/>
        <v>224.47399999999999</v>
      </c>
      <c r="H1923" s="74">
        <f t="shared" si="233"/>
        <v>1346.8439999999998</v>
      </c>
      <c r="I1923" s="51"/>
      <c r="J1923"/>
      <c r="K1923"/>
      <c r="L1923"/>
      <c r="M1923"/>
    </row>
    <row r="1924" spans="2:13" x14ac:dyDescent="0.25">
      <c r="B1924" s="73" t="s">
        <v>1386</v>
      </c>
      <c r="C1924" s="60" t="s">
        <v>1387</v>
      </c>
      <c r="D1924" s="54" t="s">
        <v>292</v>
      </c>
      <c r="E1924" s="98" t="s">
        <v>1061</v>
      </c>
      <c r="F1924" s="359">
        <v>257.91000000000003</v>
      </c>
      <c r="G1924" s="99">
        <f t="shared" ref="G1924:G1987" si="236">F1924*0.2</f>
        <v>51.582000000000008</v>
      </c>
      <c r="H1924" s="74">
        <f t="shared" ref="H1924:H1987" si="237">F1924+G1924</f>
        <v>309.49200000000002</v>
      </c>
      <c r="I1924" s="51"/>
      <c r="J1924"/>
      <c r="K1924"/>
      <c r="L1924"/>
      <c r="M1924"/>
    </row>
    <row r="1925" spans="2:13" x14ac:dyDescent="0.25">
      <c r="B1925" s="73" t="s">
        <v>1388</v>
      </c>
      <c r="C1925" s="60" t="s">
        <v>1389</v>
      </c>
      <c r="D1925" s="54" t="s">
        <v>359</v>
      </c>
      <c r="E1925" s="98" t="s">
        <v>1061</v>
      </c>
      <c r="F1925" s="359">
        <v>1157.8699999999999</v>
      </c>
      <c r="G1925" s="99">
        <f t="shared" si="236"/>
        <v>231.57399999999998</v>
      </c>
      <c r="H1925" s="74">
        <f t="shared" si="237"/>
        <v>1389.444</v>
      </c>
      <c r="I1925" s="51"/>
      <c r="J1925"/>
      <c r="K1925"/>
      <c r="L1925"/>
      <c r="M1925"/>
    </row>
    <row r="1926" spans="2:13" x14ac:dyDescent="0.25">
      <c r="B1926" s="73" t="s">
        <v>1390</v>
      </c>
      <c r="C1926" s="60" t="s">
        <v>1391</v>
      </c>
      <c r="D1926" s="54" t="s">
        <v>144</v>
      </c>
      <c r="E1926" s="98" t="s">
        <v>1061</v>
      </c>
      <c r="F1926" s="359">
        <v>4438.49</v>
      </c>
      <c r="G1926" s="99">
        <f t="shared" si="236"/>
        <v>887.69799999999998</v>
      </c>
      <c r="H1926" s="74">
        <f t="shared" si="237"/>
        <v>5326.1880000000001</v>
      </c>
      <c r="I1926" s="51"/>
      <c r="J1926"/>
      <c r="K1926"/>
      <c r="L1926"/>
      <c r="M1926"/>
    </row>
    <row r="1927" spans="2:13" x14ac:dyDescent="0.25">
      <c r="B1927" s="73" t="s">
        <v>1392</v>
      </c>
      <c r="C1927" s="60" t="s">
        <v>1393</v>
      </c>
      <c r="D1927" s="54" t="s">
        <v>144</v>
      </c>
      <c r="E1927" s="98" t="s">
        <v>1061</v>
      </c>
      <c r="F1927" s="359">
        <v>557.69000000000005</v>
      </c>
      <c r="G1927" s="99">
        <f t="shared" si="236"/>
        <v>111.53800000000001</v>
      </c>
      <c r="H1927" s="74">
        <f t="shared" si="237"/>
        <v>669.22800000000007</v>
      </c>
      <c r="I1927" s="51"/>
      <c r="J1927"/>
      <c r="K1927"/>
      <c r="L1927"/>
      <c r="M1927"/>
    </row>
    <row r="1928" spans="2:13" x14ac:dyDescent="0.25">
      <c r="B1928" s="73" t="s">
        <v>1394</v>
      </c>
      <c r="C1928" s="60" t="s">
        <v>1395</v>
      </c>
      <c r="D1928" s="54" t="s">
        <v>1361</v>
      </c>
      <c r="E1928" s="98" t="s">
        <v>1061</v>
      </c>
      <c r="F1928" s="359">
        <v>2911.61</v>
      </c>
      <c r="G1928" s="99">
        <f t="shared" si="236"/>
        <v>582.322</v>
      </c>
      <c r="H1928" s="74">
        <f t="shared" si="237"/>
        <v>3493.9320000000002</v>
      </c>
      <c r="I1928" s="51"/>
      <c r="J1928"/>
      <c r="K1928"/>
      <c r="L1928"/>
      <c r="M1928"/>
    </row>
    <row r="1929" spans="2:13" x14ac:dyDescent="0.25">
      <c r="B1929" s="73" t="s">
        <v>1396</v>
      </c>
      <c r="C1929" s="60" t="s">
        <v>1397</v>
      </c>
      <c r="D1929" s="54" t="s">
        <v>1398</v>
      </c>
      <c r="E1929" s="98" t="s">
        <v>1061</v>
      </c>
      <c r="F1929" s="359">
        <v>1159.3800000000001</v>
      </c>
      <c r="G1929" s="99">
        <f t="shared" si="236"/>
        <v>231.87600000000003</v>
      </c>
      <c r="H1929" s="74">
        <f t="shared" si="237"/>
        <v>1391.2560000000001</v>
      </c>
      <c r="I1929" s="51"/>
      <c r="J1929"/>
      <c r="K1929"/>
      <c r="L1929"/>
      <c r="M1929"/>
    </row>
    <row r="1930" spans="2:13" x14ac:dyDescent="0.25">
      <c r="B1930" s="73" t="s">
        <v>1399</v>
      </c>
      <c r="C1930" s="60" t="s">
        <v>1400</v>
      </c>
      <c r="D1930" s="54" t="s">
        <v>1401</v>
      </c>
      <c r="E1930" s="98" t="s">
        <v>1061</v>
      </c>
      <c r="F1930" s="359">
        <v>642.37</v>
      </c>
      <c r="G1930" s="99">
        <f t="shared" si="236"/>
        <v>128.47400000000002</v>
      </c>
      <c r="H1930" s="74">
        <f t="shared" si="237"/>
        <v>770.84400000000005</v>
      </c>
      <c r="I1930" s="51"/>
      <c r="J1930"/>
      <c r="K1930"/>
      <c r="L1930"/>
      <c r="M1930"/>
    </row>
    <row r="1931" spans="2:13" x14ac:dyDescent="0.25">
      <c r="B1931" s="73" t="s">
        <v>1402</v>
      </c>
      <c r="C1931" s="60" t="s">
        <v>1403</v>
      </c>
      <c r="D1931" s="54" t="s">
        <v>144</v>
      </c>
      <c r="E1931" s="98" t="s">
        <v>1061</v>
      </c>
      <c r="F1931" s="359">
        <v>2196.5100000000002</v>
      </c>
      <c r="G1931" s="99">
        <f t="shared" si="236"/>
        <v>439.30200000000008</v>
      </c>
      <c r="H1931" s="74">
        <f t="shared" si="237"/>
        <v>2635.8120000000004</v>
      </c>
      <c r="I1931" s="51"/>
      <c r="J1931"/>
      <c r="K1931"/>
      <c r="L1931"/>
      <c r="M1931"/>
    </row>
    <row r="1932" spans="2:13" x14ac:dyDescent="0.25">
      <c r="B1932" s="73" t="s">
        <v>1404</v>
      </c>
      <c r="C1932" s="60" t="s">
        <v>1405</v>
      </c>
      <c r="D1932" s="54" t="s">
        <v>1361</v>
      </c>
      <c r="E1932" s="98" t="s">
        <v>1061</v>
      </c>
      <c r="F1932" s="359">
        <v>373.65</v>
      </c>
      <c r="G1932" s="99">
        <f t="shared" si="236"/>
        <v>74.73</v>
      </c>
      <c r="H1932" s="74">
        <f t="shared" si="237"/>
        <v>448.38</v>
      </c>
      <c r="I1932" s="51"/>
      <c r="J1932"/>
      <c r="K1932"/>
      <c r="L1932"/>
      <c r="M1932"/>
    </row>
    <row r="1933" spans="2:13" x14ac:dyDescent="0.25">
      <c r="B1933" s="73" t="s">
        <v>1406</v>
      </c>
      <c r="C1933" s="60" t="s">
        <v>1407</v>
      </c>
      <c r="D1933" s="54" t="s">
        <v>1357</v>
      </c>
      <c r="E1933" s="98" t="s">
        <v>1061</v>
      </c>
      <c r="F1933" s="359">
        <v>842</v>
      </c>
      <c r="G1933" s="99">
        <f t="shared" si="236"/>
        <v>168.4</v>
      </c>
      <c r="H1933" s="74">
        <f t="shared" si="237"/>
        <v>1010.4</v>
      </c>
      <c r="I1933" s="51"/>
      <c r="J1933"/>
      <c r="K1933"/>
      <c r="L1933"/>
      <c r="M1933"/>
    </row>
    <row r="1934" spans="2:13" x14ac:dyDescent="0.25">
      <c r="B1934" s="73" t="s">
        <v>2418</v>
      </c>
      <c r="C1934" s="60" t="s">
        <v>331</v>
      </c>
      <c r="D1934" s="54" t="s">
        <v>1357</v>
      </c>
      <c r="E1934" s="98" t="s">
        <v>1061</v>
      </c>
      <c r="F1934" s="359">
        <v>762.64</v>
      </c>
      <c r="G1934" s="99">
        <f t="shared" si="236"/>
        <v>152.52799999999999</v>
      </c>
      <c r="H1934" s="74">
        <f t="shared" si="237"/>
        <v>915.16800000000001</v>
      </c>
      <c r="I1934" s="51"/>
      <c r="J1934"/>
      <c r="K1934"/>
      <c r="L1934"/>
      <c r="M1934"/>
    </row>
    <row r="1935" spans="2:13" x14ac:dyDescent="0.25">
      <c r="B1935" s="73" t="s">
        <v>2419</v>
      </c>
      <c r="C1935" s="60" t="s">
        <v>333</v>
      </c>
      <c r="D1935" s="54" t="s">
        <v>1357</v>
      </c>
      <c r="E1935" s="98" t="s">
        <v>1061</v>
      </c>
      <c r="F1935" s="359">
        <v>854.7</v>
      </c>
      <c r="G1935" s="99">
        <f t="shared" si="236"/>
        <v>170.94000000000003</v>
      </c>
      <c r="H1935" s="74">
        <f t="shared" si="237"/>
        <v>1025.6400000000001</v>
      </c>
      <c r="I1935" s="51"/>
      <c r="J1935"/>
      <c r="K1935"/>
      <c r="L1935"/>
      <c r="M1935"/>
    </row>
    <row r="1936" spans="2:13" x14ac:dyDescent="0.25">
      <c r="B1936" s="73" t="s">
        <v>2420</v>
      </c>
      <c r="C1936" s="60" t="s">
        <v>338</v>
      </c>
      <c r="D1936" s="54" t="s">
        <v>1357</v>
      </c>
      <c r="E1936" s="98" t="s">
        <v>1061</v>
      </c>
      <c r="F1936" s="359">
        <v>762.64</v>
      </c>
      <c r="G1936" s="99">
        <f t="shared" si="236"/>
        <v>152.52799999999999</v>
      </c>
      <c r="H1936" s="74">
        <f t="shared" si="237"/>
        <v>915.16800000000001</v>
      </c>
      <c r="I1936" s="51"/>
      <c r="J1936"/>
      <c r="K1936"/>
      <c r="L1936"/>
      <c r="M1936"/>
    </row>
    <row r="1937" spans="2:13" x14ac:dyDescent="0.25">
      <c r="B1937" s="73" t="s">
        <v>2421</v>
      </c>
      <c r="C1937" s="60" t="s">
        <v>337</v>
      </c>
      <c r="D1937" s="54" t="s">
        <v>1357</v>
      </c>
      <c r="E1937" s="98" t="s">
        <v>1061</v>
      </c>
      <c r="F1937" s="359">
        <v>762.64</v>
      </c>
      <c r="G1937" s="99">
        <f t="shared" si="236"/>
        <v>152.52799999999999</v>
      </c>
      <c r="H1937" s="74">
        <f t="shared" si="237"/>
        <v>915.16800000000001</v>
      </c>
      <c r="I1937" s="51"/>
      <c r="J1937"/>
      <c r="K1937"/>
      <c r="L1937"/>
      <c r="M1937"/>
    </row>
    <row r="1938" spans="2:13" x14ac:dyDescent="0.25">
      <c r="B1938" s="73" t="s">
        <v>1408</v>
      </c>
      <c r="C1938" s="60" t="s">
        <v>1409</v>
      </c>
      <c r="D1938" s="54" t="s">
        <v>144</v>
      </c>
      <c r="E1938" s="98" t="s">
        <v>1061</v>
      </c>
      <c r="F1938" s="359">
        <v>250.3</v>
      </c>
      <c r="G1938" s="99">
        <f t="shared" si="236"/>
        <v>50.06</v>
      </c>
      <c r="H1938" s="74">
        <f t="shared" si="237"/>
        <v>300.36</v>
      </c>
      <c r="I1938" s="51"/>
      <c r="J1938"/>
      <c r="K1938"/>
      <c r="L1938"/>
      <c r="M1938"/>
    </row>
    <row r="1939" spans="2:13" x14ac:dyDescent="0.25">
      <c r="B1939" s="73" t="s">
        <v>1410</v>
      </c>
      <c r="C1939" s="60" t="s">
        <v>1411</v>
      </c>
      <c r="D1939" s="54" t="s">
        <v>144</v>
      </c>
      <c r="E1939" s="98" t="s">
        <v>1061</v>
      </c>
      <c r="F1939" s="359">
        <v>250.3</v>
      </c>
      <c r="G1939" s="99">
        <f t="shared" si="236"/>
        <v>50.06</v>
      </c>
      <c r="H1939" s="74">
        <f t="shared" si="237"/>
        <v>300.36</v>
      </c>
      <c r="I1939" s="51"/>
      <c r="J1939"/>
      <c r="K1939"/>
      <c r="L1939"/>
      <c r="M1939"/>
    </row>
    <row r="1940" spans="2:13" x14ac:dyDescent="0.25">
      <c r="B1940" s="73" t="s">
        <v>1412</v>
      </c>
      <c r="C1940" s="60" t="s">
        <v>1413</v>
      </c>
      <c r="D1940" s="54" t="s">
        <v>144</v>
      </c>
      <c r="E1940" s="98" t="s">
        <v>1061</v>
      </c>
      <c r="F1940" s="359">
        <v>250.3</v>
      </c>
      <c r="G1940" s="99">
        <f t="shared" si="236"/>
        <v>50.06</v>
      </c>
      <c r="H1940" s="74">
        <f t="shared" si="237"/>
        <v>300.36</v>
      </c>
      <c r="I1940" s="51"/>
      <c r="J1940"/>
      <c r="K1940"/>
      <c r="L1940"/>
      <c r="M1940"/>
    </row>
    <row r="1941" spans="2:13" x14ac:dyDescent="0.25">
      <c r="B1941" s="73" t="s">
        <v>1414</v>
      </c>
      <c r="C1941" s="60" t="s">
        <v>1415</v>
      </c>
      <c r="D1941" s="54" t="s">
        <v>122</v>
      </c>
      <c r="E1941" s="98" t="s">
        <v>1061</v>
      </c>
      <c r="F1941" s="359">
        <v>212.25</v>
      </c>
      <c r="G1941" s="99">
        <f t="shared" si="236"/>
        <v>42.45</v>
      </c>
      <c r="H1941" s="74">
        <f t="shared" si="237"/>
        <v>254.7</v>
      </c>
      <c r="I1941" s="51"/>
      <c r="J1941"/>
      <c r="K1941"/>
      <c r="L1941"/>
      <c r="M1941"/>
    </row>
    <row r="1942" spans="2:13" x14ac:dyDescent="0.25">
      <c r="B1942" s="73" t="s">
        <v>1416</v>
      </c>
      <c r="C1942" s="60" t="s">
        <v>1417</v>
      </c>
      <c r="D1942" s="54" t="s">
        <v>1418</v>
      </c>
      <c r="E1942" s="98" t="s">
        <v>1061</v>
      </c>
      <c r="F1942" s="359">
        <v>246.3</v>
      </c>
      <c r="G1942" s="99">
        <f t="shared" si="236"/>
        <v>49.260000000000005</v>
      </c>
      <c r="H1942" s="74">
        <f t="shared" si="237"/>
        <v>295.56</v>
      </c>
      <c r="I1942" s="51"/>
      <c r="J1942"/>
      <c r="K1942"/>
      <c r="L1942"/>
      <c r="M1942"/>
    </row>
    <row r="1943" spans="2:13" x14ac:dyDescent="0.25">
      <c r="B1943" s="73" t="s">
        <v>1419</v>
      </c>
      <c r="C1943" s="60" t="s">
        <v>1420</v>
      </c>
      <c r="D1943" s="54" t="s">
        <v>122</v>
      </c>
      <c r="E1943" s="98" t="s">
        <v>1061</v>
      </c>
      <c r="F1943" s="359">
        <v>637.65</v>
      </c>
      <c r="G1943" s="99">
        <f t="shared" si="236"/>
        <v>127.53</v>
      </c>
      <c r="H1943" s="74">
        <f t="shared" si="237"/>
        <v>765.18</v>
      </c>
      <c r="I1943" s="51"/>
      <c r="J1943"/>
      <c r="K1943"/>
      <c r="L1943"/>
      <c r="M1943"/>
    </row>
    <row r="1944" spans="2:13" x14ac:dyDescent="0.25">
      <c r="B1944" s="73" t="s">
        <v>1421</v>
      </c>
      <c r="C1944" s="60" t="s">
        <v>1422</v>
      </c>
      <c r="D1944" s="54" t="s">
        <v>122</v>
      </c>
      <c r="E1944" s="98" t="s">
        <v>1061</v>
      </c>
      <c r="F1944" s="359">
        <v>637.65</v>
      </c>
      <c r="G1944" s="99">
        <f t="shared" si="236"/>
        <v>127.53</v>
      </c>
      <c r="H1944" s="74">
        <f t="shared" si="237"/>
        <v>765.18</v>
      </c>
      <c r="I1944" s="51"/>
      <c r="J1944"/>
      <c r="K1944"/>
      <c r="L1944"/>
      <c r="M1944"/>
    </row>
    <row r="1945" spans="2:13" x14ac:dyDescent="0.25">
      <c r="B1945" s="73" t="s">
        <v>1423</v>
      </c>
      <c r="C1945" s="60" t="s">
        <v>1424</v>
      </c>
      <c r="D1945" s="54" t="s">
        <v>141</v>
      </c>
      <c r="E1945" s="98" t="s">
        <v>1061</v>
      </c>
      <c r="F1945" s="359">
        <v>205.44</v>
      </c>
      <c r="G1945" s="99">
        <f t="shared" si="236"/>
        <v>41.088000000000001</v>
      </c>
      <c r="H1945" s="74">
        <f t="shared" si="237"/>
        <v>246.52799999999999</v>
      </c>
      <c r="I1945" s="51"/>
      <c r="J1945"/>
      <c r="K1945"/>
      <c r="L1945"/>
      <c r="M1945"/>
    </row>
    <row r="1946" spans="2:13" x14ac:dyDescent="0.25">
      <c r="B1946" s="73" t="s">
        <v>1425</v>
      </c>
      <c r="C1946" s="60" t="s">
        <v>1426</v>
      </c>
      <c r="D1946" s="54" t="s">
        <v>144</v>
      </c>
      <c r="E1946" s="98" t="s">
        <v>1061</v>
      </c>
      <c r="F1946" s="359">
        <v>389.32</v>
      </c>
      <c r="G1946" s="99">
        <f t="shared" si="236"/>
        <v>77.864000000000004</v>
      </c>
      <c r="H1946" s="74">
        <f t="shared" si="237"/>
        <v>467.18399999999997</v>
      </c>
      <c r="I1946" s="51"/>
      <c r="J1946"/>
      <c r="K1946"/>
      <c r="L1946"/>
      <c r="M1946"/>
    </row>
    <row r="1947" spans="2:13" x14ac:dyDescent="0.25">
      <c r="B1947" s="73" t="s">
        <v>1427</v>
      </c>
      <c r="C1947" s="60" t="s">
        <v>1428</v>
      </c>
      <c r="D1947" s="54" t="s">
        <v>144</v>
      </c>
      <c r="E1947" s="98" t="s">
        <v>1061</v>
      </c>
      <c r="F1947" s="359">
        <v>126.16</v>
      </c>
      <c r="G1947" s="99">
        <f t="shared" si="236"/>
        <v>25.231999999999999</v>
      </c>
      <c r="H1947" s="74">
        <f t="shared" si="237"/>
        <v>151.392</v>
      </c>
      <c r="I1947" s="51"/>
      <c r="J1947"/>
      <c r="K1947"/>
      <c r="L1947"/>
      <c r="M1947"/>
    </row>
    <row r="1948" spans="2:13" x14ac:dyDescent="0.25">
      <c r="B1948" s="73" t="s">
        <v>1429</v>
      </c>
      <c r="C1948" s="60" t="s">
        <v>1430</v>
      </c>
      <c r="D1948" s="54" t="s">
        <v>122</v>
      </c>
      <c r="E1948" s="98" t="s">
        <v>1061</v>
      </c>
      <c r="F1948" s="359">
        <v>226.04</v>
      </c>
      <c r="G1948" s="99">
        <f t="shared" si="236"/>
        <v>45.207999999999998</v>
      </c>
      <c r="H1948" s="74">
        <f t="shared" si="237"/>
        <v>271.24799999999999</v>
      </c>
      <c r="I1948" s="51"/>
      <c r="J1948"/>
      <c r="K1948"/>
      <c r="L1948"/>
      <c r="M1948"/>
    </row>
    <row r="1949" spans="2:13" x14ac:dyDescent="0.25">
      <c r="B1949" s="73" t="s">
        <v>1431</v>
      </c>
      <c r="C1949" s="60" t="s">
        <v>1432</v>
      </c>
      <c r="D1949" s="54" t="s">
        <v>122</v>
      </c>
      <c r="E1949" s="98" t="s">
        <v>1061</v>
      </c>
      <c r="F1949" s="359">
        <v>528.54</v>
      </c>
      <c r="G1949" s="99">
        <f t="shared" si="236"/>
        <v>105.708</v>
      </c>
      <c r="H1949" s="74">
        <f t="shared" si="237"/>
        <v>634.24799999999993</v>
      </c>
      <c r="I1949" s="51"/>
      <c r="J1949"/>
      <c r="K1949"/>
      <c r="L1949"/>
      <c r="M1949"/>
    </row>
    <row r="1950" spans="2:13" x14ac:dyDescent="0.25">
      <c r="B1950" s="73" t="s">
        <v>1433</v>
      </c>
      <c r="C1950" s="60" t="s">
        <v>1434</v>
      </c>
      <c r="D1950" s="54" t="s">
        <v>190</v>
      </c>
      <c r="E1950" s="98" t="s">
        <v>1061</v>
      </c>
      <c r="F1950" s="359">
        <v>96.96</v>
      </c>
      <c r="G1950" s="99">
        <f t="shared" si="236"/>
        <v>19.391999999999999</v>
      </c>
      <c r="H1950" s="74">
        <f t="shared" si="237"/>
        <v>116.35199999999999</v>
      </c>
      <c r="I1950" s="51"/>
      <c r="J1950"/>
      <c r="K1950"/>
      <c r="L1950"/>
      <c r="M1950"/>
    </row>
    <row r="1951" spans="2:13" x14ac:dyDescent="0.25">
      <c r="B1951" s="73" t="s">
        <v>1435</v>
      </c>
      <c r="C1951" s="60" t="s">
        <v>1436</v>
      </c>
      <c r="D1951" s="54" t="s">
        <v>167</v>
      </c>
      <c r="E1951" s="98" t="s">
        <v>1061</v>
      </c>
      <c r="F1951" s="359">
        <v>625.55999999999995</v>
      </c>
      <c r="G1951" s="99">
        <f t="shared" si="236"/>
        <v>125.11199999999999</v>
      </c>
      <c r="H1951" s="74">
        <f t="shared" si="237"/>
        <v>750.67199999999991</v>
      </c>
      <c r="I1951" s="51"/>
      <c r="J1951"/>
      <c r="K1951"/>
      <c r="L1951"/>
      <c r="M1951"/>
    </row>
    <row r="1952" spans="2:13" x14ac:dyDescent="0.25">
      <c r="B1952" s="73" t="s">
        <v>1437</v>
      </c>
      <c r="C1952" s="60" t="s">
        <v>1438</v>
      </c>
      <c r="D1952" s="54" t="s">
        <v>1439</v>
      </c>
      <c r="E1952" s="98" t="s">
        <v>1061</v>
      </c>
      <c r="F1952" s="359">
        <v>1009.24</v>
      </c>
      <c r="G1952" s="99">
        <f t="shared" si="236"/>
        <v>201.84800000000001</v>
      </c>
      <c r="H1952" s="74">
        <f t="shared" si="237"/>
        <v>1211.088</v>
      </c>
      <c r="I1952" s="51"/>
      <c r="J1952"/>
      <c r="K1952"/>
      <c r="L1952"/>
      <c r="M1952"/>
    </row>
    <row r="1953" spans="2:13" x14ac:dyDescent="0.25">
      <c r="B1953" s="73" t="s">
        <v>1440</v>
      </c>
      <c r="C1953" s="60" t="s">
        <v>1441</v>
      </c>
      <c r="D1953" s="54" t="s">
        <v>122</v>
      </c>
      <c r="E1953" s="98" t="s">
        <v>1061</v>
      </c>
      <c r="F1953" s="359">
        <v>81.16</v>
      </c>
      <c r="G1953" s="99">
        <f t="shared" si="236"/>
        <v>16.231999999999999</v>
      </c>
      <c r="H1953" s="74">
        <f t="shared" si="237"/>
        <v>97.391999999999996</v>
      </c>
      <c r="I1953" s="51"/>
      <c r="J1953"/>
      <c r="K1953"/>
      <c r="L1953"/>
      <c r="M1953"/>
    </row>
    <row r="1954" spans="2:13" ht="31.5" x14ac:dyDescent="0.25">
      <c r="B1954" s="73" t="s">
        <v>1442</v>
      </c>
      <c r="C1954" s="60" t="s">
        <v>1443</v>
      </c>
      <c r="D1954" s="54" t="s">
        <v>118</v>
      </c>
      <c r="E1954" s="98" t="s">
        <v>1061</v>
      </c>
      <c r="F1954" s="359">
        <v>3171.21</v>
      </c>
      <c r="G1954" s="99">
        <f t="shared" si="236"/>
        <v>634.24200000000008</v>
      </c>
      <c r="H1954" s="74">
        <f t="shared" si="237"/>
        <v>3805.4520000000002</v>
      </c>
      <c r="I1954" s="51"/>
      <c r="J1954"/>
      <c r="K1954"/>
      <c r="L1954"/>
      <c r="M1954"/>
    </row>
    <row r="1955" spans="2:13" ht="31.5" x14ac:dyDescent="0.25">
      <c r="B1955" s="73" t="s">
        <v>1444</v>
      </c>
      <c r="C1955" s="60" t="s">
        <v>1445</v>
      </c>
      <c r="D1955" s="54" t="s">
        <v>120</v>
      </c>
      <c r="E1955" s="98" t="s">
        <v>1061</v>
      </c>
      <c r="F1955" s="359">
        <v>2065.29</v>
      </c>
      <c r="G1955" s="99">
        <f t="shared" si="236"/>
        <v>413.05799999999999</v>
      </c>
      <c r="H1955" s="74">
        <f t="shared" si="237"/>
        <v>2478.348</v>
      </c>
      <c r="I1955" s="51"/>
      <c r="J1955"/>
      <c r="K1955"/>
      <c r="L1955"/>
      <c r="M1955"/>
    </row>
    <row r="1956" spans="2:13" ht="31.5" x14ac:dyDescent="0.25">
      <c r="B1956" s="73" t="s">
        <v>1446</v>
      </c>
      <c r="C1956" s="60" t="s">
        <v>1447</v>
      </c>
      <c r="D1956" s="54" t="s">
        <v>1448</v>
      </c>
      <c r="E1956" s="98" t="s">
        <v>1061</v>
      </c>
      <c r="F1956" s="359">
        <v>1359.17</v>
      </c>
      <c r="G1956" s="99">
        <f t="shared" si="236"/>
        <v>271.834</v>
      </c>
      <c r="H1956" s="74">
        <f t="shared" si="237"/>
        <v>1631.0040000000001</v>
      </c>
      <c r="I1956" s="51"/>
      <c r="J1956"/>
      <c r="K1956"/>
      <c r="L1956"/>
      <c r="M1956"/>
    </row>
    <row r="1957" spans="2:13" x14ac:dyDescent="0.25">
      <c r="B1957" s="73" t="s">
        <v>1449</v>
      </c>
      <c r="C1957" s="60" t="s">
        <v>830</v>
      </c>
      <c r="D1957" s="54" t="s">
        <v>124</v>
      </c>
      <c r="E1957" s="98" t="s">
        <v>1061</v>
      </c>
      <c r="F1957" s="359">
        <v>716.89</v>
      </c>
      <c r="G1957" s="99">
        <f t="shared" si="236"/>
        <v>143.37800000000001</v>
      </c>
      <c r="H1957" s="74">
        <f t="shared" si="237"/>
        <v>860.26800000000003</v>
      </c>
      <c r="I1957" s="51"/>
      <c r="J1957"/>
      <c r="K1957"/>
      <c r="L1957"/>
      <c r="M1957"/>
    </row>
    <row r="1958" spans="2:13" x14ac:dyDescent="0.25">
      <c r="B1958" s="73" t="s">
        <v>1450</v>
      </c>
      <c r="C1958" s="58" t="s">
        <v>1451</v>
      </c>
      <c r="D1958" s="54" t="s">
        <v>1361</v>
      </c>
      <c r="E1958" s="98" t="s">
        <v>1061</v>
      </c>
      <c r="F1958" s="359">
        <v>777.8</v>
      </c>
      <c r="G1958" s="99">
        <f t="shared" si="236"/>
        <v>155.56</v>
      </c>
      <c r="H1958" s="74">
        <f t="shared" si="237"/>
        <v>933.3599999999999</v>
      </c>
      <c r="I1958" s="51"/>
      <c r="J1958"/>
      <c r="K1958"/>
      <c r="L1958"/>
      <c r="M1958"/>
    </row>
    <row r="1959" spans="2:13" ht="31.5" x14ac:dyDescent="0.25">
      <c r="B1959" s="73" t="s">
        <v>1452</v>
      </c>
      <c r="C1959" s="58" t="s">
        <v>1453</v>
      </c>
      <c r="D1959" s="54" t="s">
        <v>1454</v>
      </c>
      <c r="E1959" s="98" t="s">
        <v>1061</v>
      </c>
      <c r="F1959" s="359">
        <v>517.73</v>
      </c>
      <c r="G1959" s="99">
        <f t="shared" si="236"/>
        <v>103.54600000000001</v>
      </c>
      <c r="H1959" s="74">
        <f t="shared" si="237"/>
        <v>621.27600000000007</v>
      </c>
      <c r="I1959" s="51"/>
      <c r="J1959"/>
      <c r="K1959"/>
      <c r="L1959"/>
      <c r="M1959"/>
    </row>
    <row r="1960" spans="2:13" ht="47.25" x14ac:dyDescent="0.25">
      <c r="B1960" s="73" t="s">
        <v>1455</v>
      </c>
      <c r="C1960" s="58" t="s">
        <v>1456</v>
      </c>
      <c r="D1960" s="54" t="s">
        <v>1361</v>
      </c>
      <c r="E1960" s="98" t="s">
        <v>1457</v>
      </c>
      <c r="F1960" s="359">
        <v>1157.02</v>
      </c>
      <c r="G1960" s="99">
        <f t="shared" si="236"/>
        <v>231.404</v>
      </c>
      <c r="H1960" s="74">
        <f t="shared" si="237"/>
        <v>1388.424</v>
      </c>
      <c r="I1960" s="51"/>
      <c r="J1960"/>
      <c r="K1960"/>
      <c r="L1960"/>
      <c r="M1960"/>
    </row>
    <row r="1961" spans="2:13" ht="31.5" x14ac:dyDescent="0.25">
      <c r="B1961" s="73" t="s">
        <v>1458</v>
      </c>
      <c r="C1961" s="58" t="s">
        <v>1459</v>
      </c>
      <c r="D1961" s="54" t="s">
        <v>1361</v>
      </c>
      <c r="E1961" s="98" t="s">
        <v>1457</v>
      </c>
      <c r="F1961" s="359">
        <v>1009.32</v>
      </c>
      <c r="G1961" s="99">
        <f t="shared" si="236"/>
        <v>201.86400000000003</v>
      </c>
      <c r="H1961" s="74">
        <f t="shared" si="237"/>
        <v>1211.1840000000002</v>
      </c>
      <c r="I1961" s="51"/>
      <c r="J1961"/>
      <c r="K1961"/>
      <c r="L1961"/>
      <c r="M1961"/>
    </row>
    <row r="1962" spans="2:13" x14ac:dyDescent="0.25">
      <c r="B1962" s="73" t="s">
        <v>1460</v>
      </c>
      <c r="C1962" s="58" t="s">
        <v>131</v>
      </c>
      <c r="D1962" s="54" t="s">
        <v>1361</v>
      </c>
      <c r="E1962" s="98" t="s">
        <v>1061</v>
      </c>
      <c r="F1962" s="359">
        <v>2284.06</v>
      </c>
      <c r="G1962" s="99">
        <f t="shared" si="236"/>
        <v>456.81200000000001</v>
      </c>
      <c r="H1962" s="74">
        <f t="shared" si="237"/>
        <v>2740.8719999999998</v>
      </c>
      <c r="I1962" s="51"/>
      <c r="J1962"/>
      <c r="K1962"/>
      <c r="L1962"/>
      <c r="M1962"/>
    </row>
    <row r="1963" spans="2:13" x14ac:dyDescent="0.25">
      <c r="B1963" s="73" t="s">
        <v>1461</v>
      </c>
      <c r="C1963" s="58" t="s">
        <v>829</v>
      </c>
      <c r="D1963" s="54" t="s">
        <v>119</v>
      </c>
      <c r="E1963" s="98" t="s">
        <v>1061</v>
      </c>
      <c r="F1963" s="359">
        <v>2412.29</v>
      </c>
      <c r="G1963" s="99">
        <f t="shared" si="236"/>
        <v>482.45800000000003</v>
      </c>
      <c r="H1963" s="74">
        <f t="shared" si="237"/>
        <v>2894.748</v>
      </c>
      <c r="I1963" s="51"/>
      <c r="J1963"/>
      <c r="K1963"/>
      <c r="L1963"/>
      <c r="M1963"/>
    </row>
    <row r="1964" spans="2:13" x14ac:dyDescent="0.25">
      <c r="B1964" s="73" t="s">
        <v>1462</v>
      </c>
      <c r="C1964" s="58" t="s">
        <v>1463</v>
      </c>
      <c r="D1964" s="54" t="s">
        <v>1464</v>
      </c>
      <c r="E1964" s="98" t="s">
        <v>1061</v>
      </c>
      <c r="F1964" s="359">
        <v>53.02</v>
      </c>
      <c r="G1964" s="99">
        <f t="shared" si="236"/>
        <v>10.604000000000001</v>
      </c>
      <c r="H1964" s="74">
        <f t="shared" si="237"/>
        <v>63.624000000000002</v>
      </c>
      <c r="I1964" s="51"/>
      <c r="J1964"/>
      <c r="K1964"/>
      <c r="L1964"/>
      <c r="M1964"/>
    </row>
    <row r="1965" spans="2:13" x14ac:dyDescent="0.25">
      <c r="B1965" s="73" t="s">
        <v>1465</v>
      </c>
      <c r="C1965" s="58" t="s">
        <v>1466</v>
      </c>
      <c r="D1965" s="54" t="s">
        <v>124</v>
      </c>
      <c r="E1965" s="98" t="s">
        <v>1309</v>
      </c>
      <c r="F1965" s="359">
        <v>541.92999999999995</v>
      </c>
      <c r="G1965" s="99">
        <f t="shared" si="236"/>
        <v>108.386</v>
      </c>
      <c r="H1965" s="74">
        <f t="shared" si="237"/>
        <v>650.31599999999992</v>
      </c>
      <c r="I1965" s="51"/>
      <c r="J1965"/>
      <c r="K1965"/>
      <c r="L1965"/>
      <c r="M1965"/>
    </row>
    <row r="1966" spans="2:13" x14ac:dyDescent="0.25">
      <c r="B1966" s="73" t="s">
        <v>1467</v>
      </c>
      <c r="C1966" s="58" t="s">
        <v>1468</v>
      </c>
      <c r="D1966" s="54" t="s">
        <v>137</v>
      </c>
      <c r="E1966" s="98" t="s">
        <v>1309</v>
      </c>
      <c r="F1966" s="359">
        <v>1412.61</v>
      </c>
      <c r="G1966" s="99">
        <f t="shared" si="236"/>
        <v>282.52199999999999</v>
      </c>
      <c r="H1966" s="74">
        <f t="shared" si="237"/>
        <v>1695.1319999999998</v>
      </c>
      <c r="I1966" s="51"/>
      <c r="J1966"/>
      <c r="K1966"/>
      <c r="L1966"/>
      <c r="M1966"/>
    </row>
    <row r="1967" spans="2:13" ht="31.5" x14ac:dyDescent="0.25">
      <c r="B1967" s="73" t="s">
        <v>1469</v>
      </c>
      <c r="C1967" s="58" t="s">
        <v>1470</v>
      </c>
      <c r="D1967" s="54" t="s">
        <v>122</v>
      </c>
      <c r="E1967" s="98" t="s">
        <v>1061</v>
      </c>
      <c r="F1967" s="359">
        <v>629.15</v>
      </c>
      <c r="G1967" s="99">
        <f t="shared" si="236"/>
        <v>125.83</v>
      </c>
      <c r="H1967" s="74">
        <f t="shared" si="237"/>
        <v>754.98</v>
      </c>
      <c r="I1967" s="51"/>
      <c r="J1967"/>
      <c r="K1967"/>
      <c r="L1967"/>
      <c r="M1967"/>
    </row>
    <row r="1968" spans="2:13" x14ac:dyDescent="0.25">
      <c r="B1968" s="73" t="s">
        <v>1471</v>
      </c>
      <c r="C1968" s="58" t="s">
        <v>1472</v>
      </c>
      <c r="D1968" s="54" t="s">
        <v>1473</v>
      </c>
      <c r="E1968" s="98" t="s">
        <v>1061</v>
      </c>
      <c r="F1968" s="359">
        <v>5098.2299999999996</v>
      </c>
      <c r="G1968" s="99">
        <f t="shared" si="236"/>
        <v>1019.646</v>
      </c>
      <c r="H1968" s="74">
        <f t="shared" si="237"/>
        <v>6117.8759999999993</v>
      </c>
      <c r="I1968" s="51"/>
      <c r="J1968"/>
      <c r="K1968"/>
      <c r="L1968"/>
      <c r="M1968"/>
    </row>
    <row r="1969" spans="2:13" ht="31.5" x14ac:dyDescent="0.25">
      <c r="B1969" s="73" t="s">
        <v>1474</v>
      </c>
      <c r="C1969" s="63" t="s">
        <v>1475</v>
      </c>
      <c r="D1969" s="54" t="s">
        <v>1476</v>
      </c>
      <c r="E1969" s="98" t="s">
        <v>1061</v>
      </c>
      <c r="F1969" s="359">
        <v>11215.42</v>
      </c>
      <c r="G1969" s="99">
        <f t="shared" si="236"/>
        <v>2243.0840000000003</v>
      </c>
      <c r="H1969" s="74">
        <f t="shared" si="237"/>
        <v>13458.504000000001</v>
      </c>
      <c r="I1969" s="51"/>
      <c r="J1969"/>
      <c r="K1969"/>
      <c r="L1969"/>
      <c r="M1969"/>
    </row>
    <row r="1970" spans="2:13" x14ac:dyDescent="0.25">
      <c r="B1970" s="73" t="s">
        <v>1477</v>
      </c>
      <c r="C1970" s="58" t="s">
        <v>1478</v>
      </c>
      <c r="D1970" s="54" t="s">
        <v>1473</v>
      </c>
      <c r="E1970" s="98" t="s">
        <v>1061</v>
      </c>
      <c r="F1970" s="359">
        <v>3647.49</v>
      </c>
      <c r="G1970" s="99">
        <f t="shared" si="236"/>
        <v>729.49800000000005</v>
      </c>
      <c r="H1970" s="74">
        <f t="shared" si="237"/>
        <v>4376.9879999999994</v>
      </c>
      <c r="I1970" s="51"/>
      <c r="J1970"/>
      <c r="K1970"/>
      <c r="L1970"/>
      <c r="M1970"/>
    </row>
    <row r="1971" spans="2:13" x14ac:dyDescent="0.25">
      <c r="B1971" s="73" t="s">
        <v>1479</v>
      </c>
      <c r="C1971" s="58" t="s">
        <v>1480</v>
      </c>
      <c r="D1971" s="54" t="s">
        <v>1473</v>
      </c>
      <c r="E1971" s="98" t="s">
        <v>1061</v>
      </c>
      <c r="F1971" s="359">
        <v>3153.61</v>
      </c>
      <c r="G1971" s="99">
        <f t="shared" si="236"/>
        <v>630.72200000000009</v>
      </c>
      <c r="H1971" s="74">
        <f t="shared" si="237"/>
        <v>3784.3320000000003</v>
      </c>
      <c r="I1971" s="51"/>
      <c r="J1971"/>
      <c r="K1971"/>
      <c r="L1971"/>
      <c r="M1971"/>
    </row>
    <row r="1972" spans="2:13" x14ac:dyDescent="0.25">
      <c r="B1972" s="73" t="s">
        <v>1481</v>
      </c>
      <c r="C1972" s="63" t="s">
        <v>1482</v>
      </c>
      <c r="D1972" s="54" t="s">
        <v>1473</v>
      </c>
      <c r="E1972" s="98" t="s">
        <v>1061</v>
      </c>
      <c r="F1972" s="359">
        <v>5548.12</v>
      </c>
      <c r="G1972" s="99">
        <f t="shared" si="236"/>
        <v>1109.624</v>
      </c>
      <c r="H1972" s="74">
        <f t="shared" si="237"/>
        <v>6657.7439999999997</v>
      </c>
      <c r="I1972" s="51"/>
      <c r="J1972"/>
      <c r="K1972"/>
      <c r="L1972"/>
      <c r="M1972"/>
    </row>
    <row r="1973" spans="2:13" x14ac:dyDescent="0.25">
      <c r="B1973" s="73" t="s">
        <v>1483</v>
      </c>
      <c r="C1973" s="63" t="s">
        <v>1484</v>
      </c>
      <c r="D1973" s="54" t="s">
        <v>1473</v>
      </c>
      <c r="E1973" s="98" t="s">
        <v>1061</v>
      </c>
      <c r="F1973" s="359">
        <v>6737.97</v>
      </c>
      <c r="G1973" s="99">
        <f t="shared" si="236"/>
        <v>1347.5940000000001</v>
      </c>
      <c r="H1973" s="74">
        <f t="shared" si="237"/>
        <v>8085.5640000000003</v>
      </c>
      <c r="I1973" s="51"/>
      <c r="J1973"/>
      <c r="K1973"/>
      <c r="L1973"/>
      <c r="M1973"/>
    </row>
    <row r="1974" spans="2:13" x14ac:dyDescent="0.25">
      <c r="B1974" s="73" t="s">
        <v>1485</v>
      </c>
      <c r="C1974" s="58" t="s">
        <v>1486</v>
      </c>
      <c r="D1974" s="54" t="s">
        <v>1476</v>
      </c>
      <c r="E1974" s="98" t="s">
        <v>1061</v>
      </c>
      <c r="F1974" s="359">
        <v>10767.83</v>
      </c>
      <c r="G1974" s="99">
        <f t="shared" si="236"/>
        <v>2153.5660000000003</v>
      </c>
      <c r="H1974" s="74">
        <f t="shared" si="237"/>
        <v>12921.396000000001</v>
      </c>
      <c r="I1974" s="51"/>
      <c r="J1974"/>
      <c r="K1974"/>
      <c r="L1974"/>
      <c r="M1974"/>
    </row>
    <row r="1975" spans="2:13" x14ac:dyDescent="0.25">
      <c r="B1975" s="73" t="s">
        <v>1487</v>
      </c>
      <c r="C1975" s="58" t="s">
        <v>1488</v>
      </c>
      <c r="D1975" s="54" t="s">
        <v>1473</v>
      </c>
      <c r="E1975" s="98" t="s">
        <v>1061</v>
      </c>
      <c r="F1975" s="359">
        <v>5637.47</v>
      </c>
      <c r="G1975" s="99">
        <f t="shared" si="236"/>
        <v>1127.4940000000001</v>
      </c>
      <c r="H1975" s="74">
        <f t="shared" si="237"/>
        <v>6764.9639999999999</v>
      </c>
      <c r="I1975" s="51"/>
      <c r="J1975"/>
      <c r="K1975"/>
      <c r="L1975"/>
      <c r="M1975"/>
    </row>
    <row r="1976" spans="2:13" ht="31.5" x14ac:dyDescent="0.25">
      <c r="B1976" s="73" t="s">
        <v>1489</v>
      </c>
      <c r="C1976" s="63" t="s">
        <v>1490</v>
      </c>
      <c r="D1976" s="54" t="s">
        <v>167</v>
      </c>
      <c r="E1976" s="98" t="s">
        <v>1061</v>
      </c>
      <c r="F1976" s="359">
        <v>679.56</v>
      </c>
      <c r="G1976" s="99">
        <f t="shared" si="236"/>
        <v>135.91200000000001</v>
      </c>
      <c r="H1976" s="74">
        <f t="shared" si="237"/>
        <v>815.47199999999998</v>
      </c>
      <c r="I1976" s="51"/>
      <c r="J1976"/>
      <c r="K1976"/>
      <c r="L1976"/>
      <c r="M1976"/>
    </row>
    <row r="1977" spans="2:13" x14ac:dyDescent="0.25">
      <c r="B1977" s="73" t="s">
        <v>1491</v>
      </c>
      <c r="C1977" s="63" t="s">
        <v>1492</v>
      </c>
      <c r="D1977" s="54" t="s">
        <v>1473</v>
      </c>
      <c r="E1977" s="98" t="s">
        <v>1061</v>
      </c>
      <c r="F1977" s="359">
        <v>3180.55</v>
      </c>
      <c r="G1977" s="99">
        <f t="shared" si="236"/>
        <v>636.11000000000013</v>
      </c>
      <c r="H1977" s="74">
        <f t="shared" si="237"/>
        <v>3816.6600000000003</v>
      </c>
      <c r="I1977" s="51"/>
      <c r="J1977"/>
      <c r="K1977"/>
      <c r="L1977"/>
      <c r="M1977"/>
    </row>
    <row r="1978" spans="2:13" x14ac:dyDescent="0.25">
      <c r="B1978" s="73" t="s">
        <v>1493</v>
      </c>
      <c r="C1978" s="63" t="s">
        <v>1494</v>
      </c>
      <c r="D1978" s="54" t="s">
        <v>1473</v>
      </c>
      <c r="E1978" s="98" t="s">
        <v>1061</v>
      </c>
      <c r="F1978" s="359">
        <v>5360.27</v>
      </c>
      <c r="G1978" s="99">
        <f t="shared" si="236"/>
        <v>1072.0540000000001</v>
      </c>
      <c r="H1978" s="74">
        <f t="shared" si="237"/>
        <v>6432.3240000000005</v>
      </c>
      <c r="I1978" s="51"/>
      <c r="J1978"/>
      <c r="K1978"/>
      <c r="L1978"/>
      <c r="M1978"/>
    </row>
    <row r="1979" spans="2:13" x14ac:dyDescent="0.25">
      <c r="B1979" s="73" t="s">
        <v>1495</v>
      </c>
      <c r="C1979" s="63" t="s">
        <v>1496</v>
      </c>
      <c r="D1979" s="54" t="s">
        <v>1473</v>
      </c>
      <c r="E1979" s="98" t="s">
        <v>1061</v>
      </c>
      <c r="F1979" s="359">
        <v>5418.93</v>
      </c>
      <c r="G1979" s="99">
        <f t="shared" si="236"/>
        <v>1083.7860000000001</v>
      </c>
      <c r="H1979" s="74">
        <f t="shared" si="237"/>
        <v>6502.7160000000003</v>
      </c>
      <c r="I1979" s="51"/>
      <c r="J1979"/>
      <c r="K1979"/>
      <c r="L1979"/>
      <c r="M1979"/>
    </row>
    <row r="1980" spans="2:13" x14ac:dyDescent="0.25">
      <c r="B1980" s="73" t="s">
        <v>1497</v>
      </c>
      <c r="C1980" s="63" t="s">
        <v>1498</v>
      </c>
      <c r="D1980" s="54" t="s">
        <v>1473</v>
      </c>
      <c r="E1980" s="98" t="s">
        <v>1061</v>
      </c>
      <c r="F1980" s="359">
        <v>5677.63</v>
      </c>
      <c r="G1980" s="99">
        <f t="shared" si="236"/>
        <v>1135.5260000000001</v>
      </c>
      <c r="H1980" s="74">
        <f t="shared" si="237"/>
        <v>6813.1559999999999</v>
      </c>
      <c r="I1980" s="51"/>
      <c r="J1980"/>
      <c r="K1980"/>
      <c r="L1980"/>
      <c r="M1980"/>
    </row>
    <row r="1981" spans="2:13" x14ac:dyDescent="0.25">
      <c r="B1981" s="73" t="s">
        <v>1499</v>
      </c>
      <c r="C1981" s="63" t="s">
        <v>1500</v>
      </c>
      <c r="D1981" s="54" t="s">
        <v>1473</v>
      </c>
      <c r="E1981" s="98" t="s">
        <v>1061</v>
      </c>
      <c r="F1981" s="359">
        <v>5139.66</v>
      </c>
      <c r="G1981" s="99">
        <f t="shared" si="236"/>
        <v>1027.932</v>
      </c>
      <c r="H1981" s="74">
        <f t="shared" si="237"/>
        <v>6167.5919999999996</v>
      </c>
      <c r="I1981" s="51"/>
      <c r="J1981"/>
      <c r="K1981"/>
      <c r="L1981"/>
      <c r="M1981"/>
    </row>
    <row r="1982" spans="2:13" x14ac:dyDescent="0.25">
      <c r="B1982" s="73" t="s">
        <v>1501</v>
      </c>
      <c r="C1982" s="63" t="s">
        <v>1500</v>
      </c>
      <c r="D1982" s="54" t="s">
        <v>1476</v>
      </c>
      <c r="E1982" s="98" t="s">
        <v>1061</v>
      </c>
      <c r="F1982" s="359">
        <v>7494.47</v>
      </c>
      <c r="G1982" s="99">
        <f t="shared" si="236"/>
        <v>1498.8940000000002</v>
      </c>
      <c r="H1982" s="74">
        <f t="shared" si="237"/>
        <v>8993.3640000000014</v>
      </c>
      <c r="I1982" s="51"/>
      <c r="J1982"/>
      <c r="K1982"/>
      <c r="L1982"/>
      <c r="M1982"/>
    </row>
    <row r="1983" spans="2:13" x14ac:dyDescent="0.25">
      <c r="B1983" s="73" t="s">
        <v>1502</v>
      </c>
      <c r="C1983" s="63" t="s">
        <v>1503</v>
      </c>
      <c r="D1983" s="54" t="s">
        <v>1476</v>
      </c>
      <c r="E1983" s="98" t="s">
        <v>1061</v>
      </c>
      <c r="F1983" s="359">
        <v>11009.96</v>
      </c>
      <c r="G1983" s="99">
        <f t="shared" si="236"/>
        <v>2201.9919999999997</v>
      </c>
      <c r="H1983" s="74">
        <f t="shared" si="237"/>
        <v>13211.951999999999</v>
      </c>
      <c r="I1983" s="51"/>
      <c r="J1983"/>
      <c r="K1983"/>
      <c r="L1983"/>
      <c r="M1983"/>
    </row>
    <row r="1984" spans="2:13" x14ac:dyDescent="0.25">
      <c r="B1984" s="73" t="s">
        <v>1504</v>
      </c>
      <c r="C1984" s="63" t="s">
        <v>1505</v>
      </c>
      <c r="D1984" s="54" t="s">
        <v>1476</v>
      </c>
      <c r="E1984" s="98" t="s">
        <v>1061</v>
      </c>
      <c r="F1984" s="359">
        <v>10303.23</v>
      </c>
      <c r="G1984" s="99">
        <f t="shared" si="236"/>
        <v>2060.6460000000002</v>
      </c>
      <c r="H1984" s="74">
        <f t="shared" si="237"/>
        <v>12363.876</v>
      </c>
      <c r="I1984" s="51"/>
      <c r="J1984"/>
      <c r="K1984"/>
      <c r="L1984"/>
      <c r="M1984"/>
    </row>
    <row r="1985" spans="2:13" x14ac:dyDescent="0.25">
      <c r="B1985" s="73" t="s">
        <v>1506</v>
      </c>
      <c r="C1985" s="63" t="s">
        <v>1507</v>
      </c>
      <c r="D1985" s="54" t="s">
        <v>1473</v>
      </c>
      <c r="E1985" s="98" t="s">
        <v>1061</v>
      </c>
      <c r="F1985" s="359">
        <v>5288.29</v>
      </c>
      <c r="G1985" s="99">
        <f t="shared" si="236"/>
        <v>1057.6580000000001</v>
      </c>
      <c r="H1985" s="74">
        <f t="shared" si="237"/>
        <v>6345.9480000000003</v>
      </c>
      <c r="I1985" s="51"/>
      <c r="J1985"/>
      <c r="K1985"/>
      <c r="L1985"/>
      <c r="M1985"/>
    </row>
    <row r="1986" spans="2:13" x14ac:dyDescent="0.25">
      <c r="B1986" s="73" t="s">
        <v>1508</v>
      </c>
      <c r="C1986" s="63" t="s">
        <v>1507</v>
      </c>
      <c r="D1986" s="54" t="s">
        <v>1476</v>
      </c>
      <c r="E1986" s="98" t="s">
        <v>1061</v>
      </c>
      <c r="F1986" s="359">
        <v>9589.26</v>
      </c>
      <c r="G1986" s="99">
        <f t="shared" si="236"/>
        <v>1917.8520000000001</v>
      </c>
      <c r="H1986" s="74">
        <f t="shared" si="237"/>
        <v>11507.112000000001</v>
      </c>
      <c r="I1986" s="51"/>
      <c r="J1986"/>
      <c r="K1986"/>
      <c r="L1986"/>
      <c r="M1986"/>
    </row>
    <row r="1987" spans="2:13" x14ac:dyDescent="0.25">
      <c r="B1987" s="73" t="s">
        <v>1509</v>
      </c>
      <c r="C1987" s="63" t="s">
        <v>1510</v>
      </c>
      <c r="D1987" s="54" t="s">
        <v>1476</v>
      </c>
      <c r="E1987" s="98" t="s">
        <v>1061</v>
      </c>
      <c r="F1987" s="359">
        <v>23200.15</v>
      </c>
      <c r="G1987" s="99">
        <f t="shared" si="236"/>
        <v>4640.0300000000007</v>
      </c>
      <c r="H1987" s="74">
        <f t="shared" si="237"/>
        <v>27840.18</v>
      </c>
      <c r="I1987" s="51"/>
      <c r="J1987"/>
      <c r="K1987"/>
      <c r="L1987"/>
      <c r="M1987"/>
    </row>
    <row r="1988" spans="2:13" x14ac:dyDescent="0.25">
      <c r="B1988" s="73" t="s">
        <v>1511</v>
      </c>
      <c r="C1988" s="63" t="s">
        <v>1512</v>
      </c>
      <c r="D1988" s="54" t="s">
        <v>1476</v>
      </c>
      <c r="E1988" s="98" t="s">
        <v>1061</v>
      </c>
      <c r="F1988" s="359">
        <v>11933.95</v>
      </c>
      <c r="G1988" s="99">
        <f t="shared" ref="G1988:G2055" si="238">F1988*0.2</f>
        <v>2386.7900000000004</v>
      </c>
      <c r="H1988" s="74">
        <f t="shared" ref="H1988:H2055" si="239">F1988+G1988</f>
        <v>14320.740000000002</v>
      </c>
      <c r="I1988" s="51"/>
      <c r="J1988"/>
      <c r="K1988"/>
      <c r="L1988"/>
      <c r="M1988"/>
    </row>
    <row r="1989" spans="2:13" x14ac:dyDescent="0.25">
      <c r="B1989" s="73" t="s">
        <v>1513</v>
      </c>
      <c r="C1989" s="63" t="s">
        <v>1514</v>
      </c>
      <c r="D1989" s="54" t="s">
        <v>1476</v>
      </c>
      <c r="E1989" s="98" t="s">
        <v>1061</v>
      </c>
      <c r="F1989" s="359">
        <v>11268.47</v>
      </c>
      <c r="G1989" s="99">
        <f t="shared" si="238"/>
        <v>2253.694</v>
      </c>
      <c r="H1989" s="74">
        <f t="shared" si="239"/>
        <v>13522.163999999999</v>
      </c>
      <c r="I1989" s="51"/>
      <c r="J1989"/>
      <c r="K1989"/>
      <c r="L1989"/>
      <c r="M1989"/>
    </row>
    <row r="1990" spans="2:13" ht="31.5" x14ac:dyDescent="0.25">
      <c r="B1990" s="73" t="s">
        <v>1515</v>
      </c>
      <c r="C1990" s="63" t="s">
        <v>1516</v>
      </c>
      <c r="D1990" s="54"/>
      <c r="E1990" s="98" t="s">
        <v>1061</v>
      </c>
      <c r="F1990" s="359">
        <v>1385.75</v>
      </c>
      <c r="G1990" s="99">
        <f t="shared" si="238"/>
        <v>277.15000000000003</v>
      </c>
      <c r="H1990" s="74">
        <f t="shared" si="239"/>
        <v>1662.9</v>
      </c>
      <c r="I1990" s="51"/>
      <c r="J1990"/>
      <c r="K1990"/>
      <c r="L1990"/>
      <c r="M1990"/>
    </row>
    <row r="1991" spans="2:13" ht="31.5" x14ac:dyDescent="0.25">
      <c r="B1991" s="73" t="s">
        <v>1517</v>
      </c>
      <c r="C1991" s="63" t="s">
        <v>1518</v>
      </c>
      <c r="D1991" s="54"/>
      <c r="E1991" s="98" t="s">
        <v>1061</v>
      </c>
      <c r="F1991" s="359">
        <v>2261.1799999999998</v>
      </c>
      <c r="G1991" s="99">
        <f t="shared" si="238"/>
        <v>452.23599999999999</v>
      </c>
      <c r="H1991" s="74">
        <f t="shared" si="239"/>
        <v>2713.4159999999997</v>
      </c>
      <c r="I1991" s="51"/>
      <c r="J1991"/>
      <c r="K1991"/>
      <c r="L1991"/>
      <c r="M1991"/>
    </row>
    <row r="1992" spans="2:13" ht="31.5" x14ac:dyDescent="0.25">
      <c r="B1992" s="73" t="s">
        <v>1519</v>
      </c>
      <c r="C1992" s="63" t="s">
        <v>1520</v>
      </c>
      <c r="D1992" s="54"/>
      <c r="E1992" s="98" t="s">
        <v>1061</v>
      </c>
      <c r="F1992" s="359">
        <v>2306.9</v>
      </c>
      <c r="G1992" s="99">
        <f t="shared" si="238"/>
        <v>461.38000000000005</v>
      </c>
      <c r="H1992" s="74">
        <f t="shared" si="239"/>
        <v>2768.28</v>
      </c>
      <c r="I1992" s="51"/>
      <c r="J1992"/>
      <c r="K1992"/>
      <c r="L1992"/>
      <c r="M1992"/>
    </row>
    <row r="1993" spans="2:13" ht="31.5" x14ac:dyDescent="0.25">
      <c r="B1993" s="73" t="s">
        <v>1521</v>
      </c>
      <c r="C1993" s="63" t="s">
        <v>1522</v>
      </c>
      <c r="D1993" s="54"/>
      <c r="E1993" s="98" t="s">
        <v>1061</v>
      </c>
      <c r="F1993" s="359">
        <v>1330.88</v>
      </c>
      <c r="G1993" s="99">
        <f t="shared" si="238"/>
        <v>266.17600000000004</v>
      </c>
      <c r="H1993" s="74">
        <f t="shared" si="239"/>
        <v>1597.056</v>
      </c>
      <c r="I1993" s="51"/>
      <c r="J1993"/>
      <c r="K1993"/>
      <c r="L1993"/>
      <c r="M1993"/>
    </row>
    <row r="1994" spans="2:13" ht="31.5" x14ac:dyDescent="0.25">
      <c r="B1994" s="73" t="s">
        <v>1523</v>
      </c>
      <c r="C1994" s="63" t="s">
        <v>1524</v>
      </c>
      <c r="D1994" s="54"/>
      <c r="E1994" s="98" t="s">
        <v>1061</v>
      </c>
      <c r="F1994" s="359">
        <v>2604.33</v>
      </c>
      <c r="G1994" s="99">
        <f t="shared" si="238"/>
        <v>520.86599999999999</v>
      </c>
      <c r="H1994" s="74">
        <f t="shared" si="239"/>
        <v>3125.1959999999999</v>
      </c>
      <c r="I1994" s="51"/>
      <c r="J1994"/>
      <c r="K1994"/>
      <c r="L1994"/>
      <c r="M1994"/>
    </row>
    <row r="1995" spans="2:13" x14ac:dyDescent="0.25">
      <c r="B1995" s="73" t="s">
        <v>1525</v>
      </c>
      <c r="C1995" s="63" t="s">
        <v>1526</v>
      </c>
      <c r="D1995" s="54"/>
      <c r="E1995" s="98" t="s">
        <v>1061</v>
      </c>
      <c r="F1995" s="359">
        <v>1776.74</v>
      </c>
      <c r="G1995" s="99">
        <f t="shared" si="238"/>
        <v>355.34800000000001</v>
      </c>
      <c r="H1995" s="74">
        <f t="shared" si="239"/>
        <v>2132.0880000000002</v>
      </c>
      <c r="I1995" s="51"/>
      <c r="J1995"/>
      <c r="K1995"/>
      <c r="L1995"/>
      <c r="M1995"/>
    </row>
    <row r="1996" spans="2:13" x14ac:dyDescent="0.25">
      <c r="B1996" s="73" t="s">
        <v>1527</v>
      </c>
      <c r="C1996" s="63" t="s">
        <v>1528</v>
      </c>
      <c r="D1996" s="54"/>
      <c r="E1996" s="98" t="s">
        <v>1061</v>
      </c>
      <c r="F1996" s="359">
        <v>587.6</v>
      </c>
      <c r="G1996" s="99">
        <f t="shared" si="238"/>
        <v>117.52000000000001</v>
      </c>
      <c r="H1996" s="74">
        <f t="shared" si="239"/>
        <v>705.12</v>
      </c>
      <c r="I1996" s="51"/>
      <c r="J1996"/>
      <c r="K1996"/>
      <c r="L1996"/>
      <c r="M1996"/>
    </row>
    <row r="1997" spans="2:13" x14ac:dyDescent="0.25">
      <c r="B1997" s="73" t="s">
        <v>1529</v>
      </c>
      <c r="C1997" s="63" t="s">
        <v>1021</v>
      </c>
      <c r="D1997" s="54" t="s">
        <v>1476</v>
      </c>
      <c r="E1997" s="98" t="s">
        <v>1061</v>
      </c>
      <c r="F1997" s="359">
        <v>14945.99</v>
      </c>
      <c r="G1997" s="99">
        <f t="shared" si="238"/>
        <v>2989.1980000000003</v>
      </c>
      <c r="H1997" s="74">
        <f t="shared" si="239"/>
        <v>17935.188000000002</v>
      </c>
      <c r="I1997" s="51"/>
      <c r="J1997"/>
      <c r="K1997"/>
      <c r="L1997"/>
      <c r="M1997"/>
    </row>
    <row r="1998" spans="2:13" ht="31.5" x14ac:dyDescent="0.25">
      <c r="B1998" s="73" t="s">
        <v>1530</v>
      </c>
      <c r="C1998" s="63" t="s">
        <v>1531</v>
      </c>
      <c r="D1998" s="54" t="s">
        <v>1476</v>
      </c>
      <c r="E1998" s="98" t="s">
        <v>1061</v>
      </c>
      <c r="F1998" s="359">
        <v>11872.52</v>
      </c>
      <c r="G1998" s="99">
        <f t="shared" si="238"/>
        <v>2374.5040000000004</v>
      </c>
      <c r="H1998" s="74">
        <f t="shared" si="239"/>
        <v>14247.024000000001</v>
      </c>
      <c r="I1998" s="51"/>
      <c r="J1998"/>
      <c r="K1998"/>
      <c r="L1998"/>
      <c r="M1998"/>
    </row>
    <row r="1999" spans="2:13" x14ac:dyDescent="0.25">
      <c r="B1999" s="73" t="s">
        <v>1532</v>
      </c>
      <c r="C1999" s="63" t="s">
        <v>1533</v>
      </c>
      <c r="D1999" s="54" t="s">
        <v>1476</v>
      </c>
      <c r="E1999" s="98" t="s">
        <v>1061</v>
      </c>
      <c r="F1999" s="359">
        <v>11811.1</v>
      </c>
      <c r="G1999" s="99">
        <f t="shared" si="238"/>
        <v>2362.2200000000003</v>
      </c>
      <c r="H1999" s="74">
        <f t="shared" si="239"/>
        <v>14173.32</v>
      </c>
      <c r="I1999" s="51"/>
      <c r="J1999"/>
      <c r="K1999"/>
      <c r="L1999"/>
      <c r="M1999"/>
    </row>
    <row r="2000" spans="2:13" x14ac:dyDescent="0.25">
      <c r="B2000" s="73" t="s">
        <v>1534</v>
      </c>
      <c r="C2000" s="63" t="s">
        <v>1535</v>
      </c>
      <c r="D2000" s="54" t="s">
        <v>1476</v>
      </c>
      <c r="E2000" s="98" t="s">
        <v>1061</v>
      </c>
      <c r="F2000" s="359">
        <v>14465.99</v>
      </c>
      <c r="G2000" s="99">
        <f t="shared" si="238"/>
        <v>2893.1980000000003</v>
      </c>
      <c r="H2000" s="74">
        <f t="shared" si="239"/>
        <v>17359.188000000002</v>
      </c>
      <c r="I2000" s="51"/>
      <c r="J2000"/>
      <c r="K2000"/>
      <c r="L2000"/>
      <c r="M2000"/>
    </row>
    <row r="2001" spans="2:13" ht="31.5" x14ac:dyDescent="0.25">
      <c r="B2001" s="75">
        <v>12</v>
      </c>
      <c r="C2001" s="59" t="s">
        <v>1536</v>
      </c>
      <c r="D2001" s="98"/>
      <c r="E2001" s="97"/>
      <c r="F2001" s="359"/>
      <c r="G2001" s="99"/>
      <c r="H2001" s="74"/>
      <c r="I2001" s="51"/>
      <c r="J2001"/>
      <c r="K2001"/>
      <c r="L2001"/>
      <c r="M2001"/>
    </row>
    <row r="2002" spans="2:13" x14ac:dyDescent="0.25">
      <c r="B2002" s="73" t="s">
        <v>706</v>
      </c>
      <c r="C2002" s="60" t="s">
        <v>1537</v>
      </c>
      <c r="D2002" s="54" t="s">
        <v>1538</v>
      </c>
      <c r="E2002" s="98" t="s">
        <v>1061</v>
      </c>
      <c r="F2002" s="359">
        <v>10</v>
      </c>
      <c r="G2002" s="99">
        <f t="shared" si="238"/>
        <v>2</v>
      </c>
      <c r="H2002" s="74">
        <f t="shared" si="239"/>
        <v>12</v>
      </c>
      <c r="I2002" s="51"/>
      <c r="J2002"/>
      <c r="K2002"/>
      <c r="L2002"/>
      <c r="M2002"/>
    </row>
    <row r="2003" spans="2:13" x14ac:dyDescent="0.25">
      <c r="B2003" s="73" t="s">
        <v>1539</v>
      </c>
      <c r="C2003" s="60" t="s">
        <v>1540</v>
      </c>
      <c r="D2003" s="54" t="s">
        <v>190</v>
      </c>
      <c r="E2003" s="98" t="s">
        <v>1061</v>
      </c>
      <c r="F2003" s="359">
        <v>77.319999999999993</v>
      </c>
      <c r="G2003" s="99">
        <f t="shared" si="238"/>
        <v>15.463999999999999</v>
      </c>
      <c r="H2003" s="74">
        <f t="shared" si="239"/>
        <v>92.783999999999992</v>
      </c>
      <c r="I2003" s="51"/>
      <c r="J2003"/>
      <c r="K2003"/>
      <c r="L2003"/>
      <c r="M2003"/>
    </row>
    <row r="2004" spans="2:13" x14ac:dyDescent="0.25">
      <c r="B2004" s="73" t="s">
        <v>1541</v>
      </c>
      <c r="C2004" s="60" t="s">
        <v>1542</v>
      </c>
      <c r="D2004" s="54" t="s">
        <v>312</v>
      </c>
      <c r="E2004" s="98" t="s">
        <v>1061</v>
      </c>
      <c r="F2004" s="359">
        <v>124.77</v>
      </c>
      <c r="G2004" s="99">
        <f t="shared" si="238"/>
        <v>24.954000000000001</v>
      </c>
      <c r="H2004" s="74">
        <f t="shared" si="239"/>
        <v>149.72399999999999</v>
      </c>
      <c r="I2004" s="51"/>
      <c r="J2004"/>
      <c r="K2004"/>
      <c r="L2004"/>
      <c r="M2004"/>
    </row>
    <row r="2005" spans="2:13" x14ac:dyDescent="0.25">
      <c r="B2005" s="73" t="s">
        <v>1543</v>
      </c>
      <c r="C2005" s="60" t="s">
        <v>1544</v>
      </c>
      <c r="D2005" s="54" t="s">
        <v>190</v>
      </c>
      <c r="E2005" s="98" t="s">
        <v>1061</v>
      </c>
      <c r="F2005" s="359">
        <v>97.22</v>
      </c>
      <c r="G2005" s="99">
        <f t="shared" si="238"/>
        <v>19.444000000000003</v>
      </c>
      <c r="H2005" s="74">
        <f t="shared" si="239"/>
        <v>116.664</v>
      </c>
      <c r="I2005" s="51"/>
      <c r="J2005"/>
      <c r="K2005"/>
      <c r="L2005"/>
      <c r="M2005"/>
    </row>
    <row r="2006" spans="2:13" x14ac:dyDescent="0.25">
      <c r="B2006" s="73" t="s">
        <v>1545</v>
      </c>
      <c r="C2006" s="60" t="s">
        <v>1546</v>
      </c>
      <c r="D2006" s="54" t="s">
        <v>122</v>
      </c>
      <c r="E2006" s="98" t="s">
        <v>1061</v>
      </c>
      <c r="F2006" s="359">
        <v>151.36000000000001</v>
      </c>
      <c r="G2006" s="99">
        <f t="shared" si="238"/>
        <v>30.272000000000006</v>
      </c>
      <c r="H2006" s="74">
        <f t="shared" si="239"/>
        <v>181.63200000000001</v>
      </c>
      <c r="I2006" s="51"/>
      <c r="J2006"/>
      <c r="K2006"/>
      <c r="L2006"/>
      <c r="M2006"/>
    </row>
    <row r="2007" spans="2:13" x14ac:dyDescent="0.25">
      <c r="B2007" s="73" t="s">
        <v>1547</v>
      </c>
      <c r="C2007" s="60" t="s">
        <v>1548</v>
      </c>
      <c r="D2007" s="54" t="s">
        <v>144</v>
      </c>
      <c r="E2007" s="98" t="s">
        <v>1061</v>
      </c>
      <c r="F2007" s="359">
        <v>335.86</v>
      </c>
      <c r="G2007" s="99">
        <f t="shared" si="238"/>
        <v>67.172000000000011</v>
      </c>
      <c r="H2007" s="74">
        <f t="shared" si="239"/>
        <v>403.03200000000004</v>
      </c>
      <c r="I2007" s="51"/>
      <c r="J2007"/>
      <c r="K2007"/>
      <c r="L2007"/>
      <c r="M2007"/>
    </row>
    <row r="2008" spans="2:13" x14ac:dyDescent="0.25">
      <c r="B2008" s="73" t="s">
        <v>1549</v>
      </c>
      <c r="C2008" s="60" t="s">
        <v>1550</v>
      </c>
      <c r="D2008" s="54" t="s">
        <v>122</v>
      </c>
      <c r="E2008" s="98" t="s">
        <v>1061</v>
      </c>
      <c r="F2008" s="359">
        <v>350.6</v>
      </c>
      <c r="G2008" s="99">
        <f t="shared" si="238"/>
        <v>70.12</v>
      </c>
      <c r="H2008" s="74">
        <f t="shared" si="239"/>
        <v>420.72</v>
      </c>
      <c r="I2008" s="51"/>
      <c r="J2008"/>
      <c r="K2008"/>
      <c r="L2008"/>
      <c r="M2008"/>
    </row>
    <row r="2009" spans="2:13" x14ac:dyDescent="0.25">
      <c r="B2009" s="73" t="s">
        <v>1551</v>
      </c>
      <c r="C2009" s="60" t="s">
        <v>1552</v>
      </c>
      <c r="D2009" s="54" t="s">
        <v>122</v>
      </c>
      <c r="E2009" s="98" t="s">
        <v>1061</v>
      </c>
      <c r="F2009" s="359">
        <v>293.52</v>
      </c>
      <c r="G2009" s="99">
        <f t="shared" si="238"/>
        <v>58.704000000000001</v>
      </c>
      <c r="H2009" s="74">
        <f t="shared" si="239"/>
        <v>352.22399999999999</v>
      </c>
      <c r="I2009" s="51"/>
      <c r="J2009"/>
      <c r="K2009"/>
      <c r="L2009"/>
      <c r="M2009"/>
    </row>
    <row r="2010" spans="2:13" x14ac:dyDescent="0.25">
      <c r="B2010" s="73" t="s">
        <v>1553</v>
      </c>
      <c r="C2010" s="60" t="s">
        <v>463</v>
      </c>
      <c r="D2010" s="54" t="s">
        <v>124</v>
      </c>
      <c r="E2010" s="98" t="s">
        <v>1061</v>
      </c>
      <c r="F2010" s="359">
        <v>562.77</v>
      </c>
      <c r="G2010" s="99">
        <f t="shared" si="238"/>
        <v>112.554</v>
      </c>
      <c r="H2010" s="74">
        <f t="shared" si="239"/>
        <v>675.32399999999996</v>
      </c>
      <c r="I2010" s="51"/>
      <c r="J2010"/>
      <c r="K2010"/>
      <c r="L2010"/>
      <c r="M2010"/>
    </row>
    <row r="2011" spans="2:13" x14ac:dyDescent="0.25">
      <c r="B2011" s="73" t="s">
        <v>1554</v>
      </c>
      <c r="C2011" s="60" t="s">
        <v>1375</v>
      </c>
      <c r="D2011" s="54" t="s">
        <v>124</v>
      </c>
      <c r="E2011" s="98" t="s">
        <v>1061</v>
      </c>
      <c r="F2011" s="359">
        <v>372.44</v>
      </c>
      <c r="G2011" s="99">
        <f t="shared" si="238"/>
        <v>74.488</v>
      </c>
      <c r="H2011" s="74">
        <f t="shared" si="239"/>
        <v>446.928</v>
      </c>
      <c r="I2011" s="51"/>
      <c r="J2011"/>
      <c r="K2011"/>
      <c r="L2011"/>
      <c r="M2011"/>
    </row>
    <row r="2012" spans="2:13" x14ac:dyDescent="0.25">
      <c r="B2012" s="73" t="s">
        <v>1555</v>
      </c>
      <c r="C2012" s="60" t="s">
        <v>1556</v>
      </c>
      <c r="D2012" s="54" t="s">
        <v>122</v>
      </c>
      <c r="E2012" s="98" t="s">
        <v>1061</v>
      </c>
      <c r="F2012" s="359">
        <v>145.94999999999999</v>
      </c>
      <c r="G2012" s="99">
        <f t="shared" si="238"/>
        <v>29.189999999999998</v>
      </c>
      <c r="H2012" s="74">
        <f t="shared" si="239"/>
        <v>175.14</v>
      </c>
      <c r="I2012" s="51"/>
      <c r="J2012"/>
      <c r="K2012"/>
      <c r="L2012"/>
      <c r="M2012"/>
    </row>
    <row r="2013" spans="2:13" x14ac:dyDescent="0.25">
      <c r="B2013" s="73" t="s">
        <v>1557</v>
      </c>
      <c r="C2013" s="60" t="s">
        <v>1558</v>
      </c>
      <c r="D2013" s="54" t="s">
        <v>122</v>
      </c>
      <c r="E2013" s="98" t="s">
        <v>1061</v>
      </c>
      <c r="F2013" s="359">
        <v>139.69999999999999</v>
      </c>
      <c r="G2013" s="99">
        <f t="shared" si="238"/>
        <v>27.939999999999998</v>
      </c>
      <c r="H2013" s="74">
        <f t="shared" si="239"/>
        <v>167.64</v>
      </c>
      <c r="I2013" s="51"/>
      <c r="J2013"/>
      <c r="K2013"/>
      <c r="L2013"/>
      <c r="M2013"/>
    </row>
    <row r="2014" spans="2:13" x14ac:dyDescent="0.25">
      <c r="B2014" s="73" t="s">
        <v>1559</v>
      </c>
      <c r="C2014" s="60" t="s">
        <v>1560</v>
      </c>
      <c r="D2014" s="54" t="s">
        <v>124</v>
      </c>
      <c r="E2014" s="98" t="s">
        <v>1061</v>
      </c>
      <c r="F2014" s="359">
        <v>462.32</v>
      </c>
      <c r="G2014" s="99">
        <f t="shared" si="238"/>
        <v>92.463999999999999</v>
      </c>
      <c r="H2014" s="74">
        <f t="shared" si="239"/>
        <v>554.78399999999999</v>
      </c>
      <c r="I2014" s="51"/>
      <c r="J2014"/>
      <c r="K2014"/>
      <c r="L2014"/>
      <c r="M2014"/>
    </row>
    <row r="2015" spans="2:13" x14ac:dyDescent="0.25">
      <c r="B2015" s="73" t="s">
        <v>1561</v>
      </c>
      <c r="C2015" s="60" t="s">
        <v>1562</v>
      </c>
      <c r="D2015" s="54" t="s">
        <v>124</v>
      </c>
      <c r="E2015" s="98" t="s">
        <v>1061</v>
      </c>
      <c r="F2015" s="359">
        <v>497.94</v>
      </c>
      <c r="G2015" s="99">
        <f t="shared" si="238"/>
        <v>99.588000000000008</v>
      </c>
      <c r="H2015" s="74">
        <f t="shared" si="239"/>
        <v>597.52800000000002</v>
      </c>
      <c r="I2015" s="51"/>
      <c r="J2015"/>
      <c r="K2015"/>
      <c r="L2015"/>
      <c r="M2015"/>
    </row>
    <row r="2016" spans="2:13" x14ac:dyDescent="0.25">
      <c r="B2016" s="73" t="s">
        <v>1563</v>
      </c>
      <c r="C2016" s="60" t="s">
        <v>381</v>
      </c>
      <c r="D2016" s="54" t="s">
        <v>137</v>
      </c>
      <c r="E2016" s="98" t="s">
        <v>1061</v>
      </c>
      <c r="F2016" s="359">
        <v>778.05</v>
      </c>
      <c r="G2016" s="99">
        <f t="shared" si="238"/>
        <v>155.61000000000001</v>
      </c>
      <c r="H2016" s="74">
        <f t="shared" si="239"/>
        <v>933.66</v>
      </c>
      <c r="I2016" s="51"/>
      <c r="J2016"/>
      <c r="K2016"/>
      <c r="L2016"/>
      <c r="M2016"/>
    </row>
    <row r="2017" spans="2:13" x14ac:dyDescent="0.25">
      <c r="B2017" s="73" t="s">
        <v>1564</v>
      </c>
      <c r="C2017" s="60" t="s">
        <v>1565</v>
      </c>
      <c r="D2017" s="54" t="s">
        <v>124</v>
      </c>
      <c r="E2017" s="98" t="s">
        <v>1090</v>
      </c>
      <c r="F2017" s="359">
        <v>480.83</v>
      </c>
      <c r="G2017" s="99">
        <f t="shared" si="238"/>
        <v>96.165999999999997</v>
      </c>
      <c r="H2017" s="74">
        <f t="shared" si="239"/>
        <v>576.99599999999998</v>
      </c>
      <c r="I2017" s="51"/>
      <c r="J2017"/>
      <c r="K2017"/>
      <c r="L2017"/>
      <c r="M2017"/>
    </row>
    <row r="2018" spans="2:13" x14ac:dyDescent="0.25">
      <c r="B2018" s="73" t="s">
        <v>1566</v>
      </c>
      <c r="C2018" s="60" t="s">
        <v>1567</v>
      </c>
      <c r="D2018" s="54" t="s">
        <v>124</v>
      </c>
      <c r="E2018" s="98" t="s">
        <v>1061</v>
      </c>
      <c r="F2018" s="359">
        <v>226.22</v>
      </c>
      <c r="G2018" s="99">
        <f t="shared" si="238"/>
        <v>45.244</v>
      </c>
      <c r="H2018" s="74">
        <f t="shared" si="239"/>
        <v>271.464</v>
      </c>
      <c r="I2018" s="51"/>
      <c r="J2018"/>
      <c r="K2018"/>
      <c r="L2018"/>
      <c r="M2018"/>
    </row>
    <row r="2019" spans="2:13" x14ac:dyDescent="0.25">
      <c r="B2019" s="73" t="s">
        <v>1568</v>
      </c>
      <c r="C2019" s="60" t="s">
        <v>1569</v>
      </c>
      <c r="D2019" s="54" t="s">
        <v>1570</v>
      </c>
      <c r="E2019" s="98" t="s">
        <v>1061</v>
      </c>
      <c r="F2019" s="359">
        <v>829.69</v>
      </c>
      <c r="G2019" s="99">
        <f t="shared" si="238"/>
        <v>165.93800000000002</v>
      </c>
      <c r="H2019" s="74">
        <f t="shared" si="239"/>
        <v>995.62800000000004</v>
      </c>
      <c r="I2019" s="51"/>
      <c r="J2019"/>
      <c r="K2019"/>
      <c r="L2019"/>
      <c r="M2019"/>
    </row>
    <row r="2020" spans="2:13" x14ac:dyDescent="0.25">
      <c r="B2020" s="73" t="s">
        <v>1571</v>
      </c>
      <c r="C2020" s="60" t="s">
        <v>1572</v>
      </c>
      <c r="D2020" s="54" t="s">
        <v>289</v>
      </c>
      <c r="E2020" s="98" t="s">
        <v>1061</v>
      </c>
      <c r="F2020" s="359">
        <v>634.26</v>
      </c>
      <c r="G2020" s="99">
        <f t="shared" si="238"/>
        <v>126.852</v>
      </c>
      <c r="H2020" s="74">
        <f t="shared" si="239"/>
        <v>761.11199999999997</v>
      </c>
      <c r="I2020" s="51"/>
      <c r="J2020"/>
      <c r="K2020"/>
      <c r="L2020"/>
      <c r="M2020"/>
    </row>
    <row r="2021" spans="2:13" x14ac:dyDescent="0.25">
      <c r="B2021" s="73" t="s">
        <v>1573</v>
      </c>
      <c r="C2021" s="60" t="s">
        <v>1574</v>
      </c>
      <c r="D2021" s="54" t="s">
        <v>119</v>
      </c>
      <c r="E2021" s="98" t="s">
        <v>1061</v>
      </c>
      <c r="F2021" s="359">
        <v>605.28</v>
      </c>
      <c r="G2021" s="99">
        <f t="shared" si="238"/>
        <v>121.056</v>
      </c>
      <c r="H2021" s="74">
        <f t="shared" si="239"/>
        <v>726.33600000000001</v>
      </c>
      <c r="I2021" s="51"/>
      <c r="J2021"/>
      <c r="K2021"/>
      <c r="L2021"/>
      <c r="M2021"/>
    </row>
    <row r="2022" spans="2:13" x14ac:dyDescent="0.25">
      <c r="B2022" s="73" t="s">
        <v>1575</v>
      </c>
      <c r="C2022" s="60" t="s">
        <v>1576</v>
      </c>
      <c r="D2022" s="54" t="s">
        <v>289</v>
      </c>
      <c r="E2022" s="98" t="s">
        <v>1061</v>
      </c>
      <c r="F2022" s="359">
        <v>977.73</v>
      </c>
      <c r="G2022" s="99">
        <f t="shared" si="238"/>
        <v>195.54600000000002</v>
      </c>
      <c r="H2022" s="74">
        <f t="shared" si="239"/>
        <v>1173.2760000000001</v>
      </c>
      <c r="I2022" s="51"/>
      <c r="J2022"/>
      <c r="K2022"/>
      <c r="L2022"/>
      <c r="M2022"/>
    </row>
    <row r="2023" spans="2:13" x14ac:dyDescent="0.25">
      <c r="B2023" s="73" t="s">
        <v>1577</v>
      </c>
      <c r="C2023" s="60" t="s">
        <v>1578</v>
      </c>
      <c r="D2023" s="54"/>
      <c r="E2023" s="98" t="s">
        <v>1579</v>
      </c>
      <c r="F2023" s="359">
        <v>863.87</v>
      </c>
      <c r="G2023" s="99">
        <f t="shared" si="238"/>
        <v>172.774</v>
      </c>
      <c r="H2023" s="74">
        <f t="shared" si="239"/>
        <v>1036.644</v>
      </c>
      <c r="I2023" s="51"/>
      <c r="J2023"/>
      <c r="K2023"/>
      <c r="L2023"/>
      <c r="M2023"/>
    </row>
    <row r="2024" spans="2:13" x14ac:dyDescent="0.25">
      <c r="B2024" s="73" t="s">
        <v>1580</v>
      </c>
      <c r="C2024" s="60" t="s">
        <v>1581</v>
      </c>
      <c r="D2024" s="54"/>
      <c r="E2024" s="98" t="s">
        <v>1061</v>
      </c>
      <c r="F2024" s="359">
        <v>1361.58</v>
      </c>
      <c r="G2024" s="99">
        <f t="shared" si="238"/>
        <v>272.31599999999997</v>
      </c>
      <c r="H2024" s="74">
        <f t="shared" si="239"/>
        <v>1633.896</v>
      </c>
      <c r="I2024" s="51"/>
      <c r="J2024"/>
      <c r="K2024"/>
      <c r="L2024"/>
      <c r="M2024"/>
    </row>
    <row r="2025" spans="2:13" x14ac:dyDescent="0.25">
      <c r="B2025" s="73" t="s">
        <v>1582</v>
      </c>
      <c r="C2025" s="60" t="s">
        <v>1583</v>
      </c>
      <c r="D2025" s="54"/>
      <c r="E2025" s="98" t="s">
        <v>1061</v>
      </c>
      <c r="F2025" s="359">
        <v>739.65</v>
      </c>
      <c r="G2025" s="99">
        <f t="shared" si="238"/>
        <v>147.93</v>
      </c>
      <c r="H2025" s="74">
        <f t="shared" si="239"/>
        <v>887.57999999999993</v>
      </c>
      <c r="I2025" s="51"/>
      <c r="J2025"/>
      <c r="K2025"/>
      <c r="L2025"/>
      <c r="M2025"/>
    </row>
    <row r="2026" spans="2:13" x14ac:dyDescent="0.25">
      <c r="B2026" s="73" t="s">
        <v>1584</v>
      </c>
      <c r="C2026" s="60" t="s">
        <v>1585</v>
      </c>
      <c r="D2026" s="64" t="s">
        <v>289</v>
      </c>
      <c r="E2026" s="98" t="s">
        <v>1061</v>
      </c>
      <c r="F2026" s="359">
        <v>465.45</v>
      </c>
      <c r="G2026" s="99">
        <f t="shared" si="238"/>
        <v>93.09</v>
      </c>
      <c r="H2026" s="74">
        <f t="shared" si="239"/>
        <v>558.54</v>
      </c>
      <c r="I2026" s="51"/>
      <c r="J2026"/>
      <c r="K2026"/>
      <c r="L2026"/>
      <c r="M2026"/>
    </row>
    <row r="2027" spans="2:13" x14ac:dyDescent="0.25">
      <c r="B2027" s="73" t="s">
        <v>1586</v>
      </c>
      <c r="C2027" s="60" t="s">
        <v>1587</v>
      </c>
      <c r="D2027" s="54" t="s">
        <v>141</v>
      </c>
      <c r="E2027" s="98" t="s">
        <v>1061</v>
      </c>
      <c r="F2027" s="359">
        <v>276.31</v>
      </c>
      <c r="G2027" s="99">
        <f t="shared" si="238"/>
        <v>55.262</v>
      </c>
      <c r="H2027" s="74">
        <f t="shared" si="239"/>
        <v>331.572</v>
      </c>
      <c r="I2027" s="51"/>
      <c r="J2027"/>
      <c r="K2027"/>
      <c r="L2027"/>
      <c r="M2027"/>
    </row>
    <row r="2028" spans="2:13" x14ac:dyDescent="0.25">
      <c r="B2028" s="73" t="s">
        <v>1588</v>
      </c>
      <c r="C2028" s="60" t="s">
        <v>1589</v>
      </c>
      <c r="D2028" s="54" t="s">
        <v>137</v>
      </c>
      <c r="E2028" s="98" t="s">
        <v>1061</v>
      </c>
      <c r="F2028" s="359">
        <v>252.29</v>
      </c>
      <c r="G2028" s="99">
        <f t="shared" si="238"/>
        <v>50.457999999999998</v>
      </c>
      <c r="H2028" s="74">
        <f t="shared" si="239"/>
        <v>302.74799999999999</v>
      </c>
      <c r="I2028" s="51"/>
      <c r="J2028"/>
      <c r="K2028"/>
      <c r="L2028"/>
      <c r="M2028"/>
    </row>
    <row r="2029" spans="2:13" ht="31.5" x14ac:dyDescent="0.25">
      <c r="B2029" s="73" t="s">
        <v>1590</v>
      </c>
      <c r="C2029" s="60" t="s">
        <v>1591</v>
      </c>
      <c r="D2029" s="54" t="s">
        <v>137</v>
      </c>
      <c r="E2029" s="98" t="s">
        <v>1061</v>
      </c>
      <c r="F2029" s="359">
        <v>412.33</v>
      </c>
      <c r="G2029" s="99">
        <f t="shared" si="238"/>
        <v>82.466000000000008</v>
      </c>
      <c r="H2029" s="74">
        <f t="shared" si="239"/>
        <v>494.79599999999999</v>
      </c>
      <c r="I2029" s="51"/>
      <c r="J2029"/>
      <c r="K2029"/>
      <c r="L2029"/>
      <c r="M2029"/>
    </row>
    <row r="2030" spans="2:13" ht="31.5" x14ac:dyDescent="0.25">
      <c r="B2030" s="73" t="s">
        <v>1592</v>
      </c>
      <c r="C2030" s="60" t="s">
        <v>1593</v>
      </c>
      <c r="D2030" s="54" t="s">
        <v>122</v>
      </c>
      <c r="E2030" s="98" t="s">
        <v>1061</v>
      </c>
      <c r="F2030" s="359">
        <v>652.99</v>
      </c>
      <c r="G2030" s="99">
        <f t="shared" si="238"/>
        <v>130.59800000000001</v>
      </c>
      <c r="H2030" s="74">
        <f t="shared" si="239"/>
        <v>783.58799999999997</v>
      </c>
      <c r="I2030" s="51"/>
      <c r="J2030"/>
      <c r="K2030"/>
      <c r="L2030"/>
      <c r="M2030"/>
    </row>
    <row r="2031" spans="2:13" x14ac:dyDescent="0.25">
      <c r="B2031" s="73" t="s">
        <v>1594</v>
      </c>
      <c r="C2031" s="60" t="s">
        <v>1595</v>
      </c>
      <c r="D2031" s="54" t="s">
        <v>367</v>
      </c>
      <c r="E2031" s="98" t="s">
        <v>1061</v>
      </c>
      <c r="F2031" s="359">
        <v>384.07</v>
      </c>
      <c r="G2031" s="99">
        <f t="shared" si="238"/>
        <v>76.814000000000007</v>
      </c>
      <c r="H2031" s="74">
        <f t="shared" si="239"/>
        <v>460.88400000000001</v>
      </c>
      <c r="I2031" s="51"/>
      <c r="J2031"/>
      <c r="K2031"/>
      <c r="L2031"/>
      <c r="M2031"/>
    </row>
    <row r="2032" spans="2:13" x14ac:dyDescent="0.25">
      <c r="B2032" s="73" t="s">
        <v>1596</v>
      </c>
      <c r="C2032" s="60" t="s">
        <v>1597</v>
      </c>
      <c r="D2032" s="64" t="s">
        <v>289</v>
      </c>
      <c r="E2032" s="98" t="s">
        <v>1061</v>
      </c>
      <c r="F2032" s="359">
        <v>229.13</v>
      </c>
      <c r="G2032" s="99">
        <f t="shared" si="238"/>
        <v>45.826000000000001</v>
      </c>
      <c r="H2032" s="74">
        <f t="shared" si="239"/>
        <v>274.95600000000002</v>
      </c>
      <c r="I2032" s="51"/>
      <c r="J2032"/>
      <c r="K2032"/>
      <c r="L2032"/>
      <c r="M2032"/>
    </row>
    <row r="2033" spans="2:13" ht="31.5" x14ac:dyDescent="0.25">
      <c r="B2033" s="73" t="s">
        <v>1598</v>
      </c>
      <c r="C2033" s="60" t="s">
        <v>1599</v>
      </c>
      <c r="D2033" s="54" t="s">
        <v>1229</v>
      </c>
      <c r="E2033" s="98" t="s">
        <v>1061</v>
      </c>
      <c r="F2033" s="359">
        <v>472.45</v>
      </c>
      <c r="G2033" s="99">
        <f t="shared" si="238"/>
        <v>94.490000000000009</v>
      </c>
      <c r="H2033" s="74">
        <f t="shared" si="239"/>
        <v>566.94000000000005</v>
      </c>
      <c r="I2033" s="51"/>
      <c r="J2033"/>
      <c r="K2033"/>
      <c r="L2033"/>
      <c r="M2033"/>
    </row>
    <row r="2034" spans="2:13" x14ac:dyDescent="0.25">
      <c r="B2034" s="73" t="s">
        <v>1600</v>
      </c>
      <c r="C2034" s="60" t="s">
        <v>1601</v>
      </c>
      <c r="D2034" s="54" t="s">
        <v>1229</v>
      </c>
      <c r="E2034" s="98" t="s">
        <v>1061</v>
      </c>
      <c r="F2034" s="359">
        <v>1082.29</v>
      </c>
      <c r="G2034" s="99">
        <f t="shared" si="238"/>
        <v>216.458</v>
      </c>
      <c r="H2034" s="74">
        <f t="shared" si="239"/>
        <v>1298.748</v>
      </c>
      <c r="I2034" s="51"/>
      <c r="J2034"/>
      <c r="K2034"/>
      <c r="L2034"/>
      <c r="M2034"/>
    </row>
    <row r="2035" spans="2:13" x14ac:dyDescent="0.25">
      <c r="B2035" s="73" t="s">
        <v>1602</v>
      </c>
      <c r="C2035" s="60" t="s">
        <v>1603</v>
      </c>
      <c r="D2035" s="54"/>
      <c r="E2035" s="98" t="s">
        <v>1061</v>
      </c>
      <c r="F2035" s="359">
        <v>208.76</v>
      </c>
      <c r="G2035" s="99">
        <f t="shared" si="238"/>
        <v>41.752000000000002</v>
      </c>
      <c r="H2035" s="74">
        <f t="shared" si="239"/>
        <v>250.512</v>
      </c>
      <c r="I2035" s="51"/>
      <c r="J2035"/>
      <c r="K2035"/>
      <c r="L2035"/>
      <c r="M2035"/>
    </row>
    <row r="2036" spans="2:13" x14ac:dyDescent="0.25">
      <c r="B2036" s="73" t="s">
        <v>1604</v>
      </c>
      <c r="C2036" s="60" t="s">
        <v>1605</v>
      </c>
      <c r="D2036" s="54"/>
      <c r="E2036" s="98" t="s">
        <v>1061</v>
      </c>
      <c r="F2036" s="359">
        <v>208.62</v>
      </c>
      <c r="G2036" s="99">
        <f t="shared" si="238"/>
        <v>41.724000000000004</v>
      </c>
      <c r="H2036" s="74">
        <f t="shared" si="239"/>
        <v>250.34399999999999</v>
      </c>
      <c r="I2036" s="51"/>
      <c r="J2036"/>
      <c r="K2036"/>
      <c r="L2036"/>
      <c r="M2036"/>
    </row>
    <row r="2037" spans="2:13" x14ac:dyDescent="0.25">
      <c r="B2037" s="73" t="s">
        <v>1606</v>
      </c>
      <c r="C2037" s="60" t="s">
        <v>1607</v>
      </c>
      <c r="D2037" s="54"/>
      <c r="E2037" s="98" t="s">
        <v>1061</v>
      </c>
      <c r="F2037" s="359">
        <v>837.87</v>
      </c>
      <c r="G2037" s="99">
        <f t="shared" si="238"/>
        <v>167.57400000000001</v>
      </c>
      <c r="H2037" s="74">
        <f t="shared" si="239"/>
        <v>1005.444</v>
      </c>
      <c r="I2037" s="51"/>
      <c r="J2037"/>
      <c r="K2037"/>
      <c r="L2037"/>
      <c r="M2037"/>
    </row>
    <row r="2038" spans="2:13" x14ac:dyDescent="0.25">
      <c r="B2038" s="73" t="s">
        <v>1608</v>
      </c>
      <c r="C2038" s="60" t="s">
        <v>1609</v>
      </c>
      <c r="D2038" s="54"/>
      <c r="E2038" s="98" t="s">
        <v>1061</v>
      </c>
      <c r="F2038" s="359">
        <v>612.51</v>
      </c>
      <c r="G2038" s="99">
        <f t="shared" si="238"/>
        <v>122.50200000000001</v>
      </c>
      <c r="H2038" s="74">
        <f t="shared" si="239"/>
        <v>735.01199999999994</v>
      </c>
      <c r="I2038" s="51"/>
      <c r="J2038"/>
      <c r="K2038"/>
      <c r="L2038"/>
      <c r="M2038"/>
    </row>
    <row r="2039" spans="2:13" x14ac:dyDescent="0.25">
      <c r="B2039" s="73" t="s">
        <v>2422</v>
      </c>
      <c r="C2039" s="60" t="s">
        <v>1610</v>
      </c>
      <c r="D2039" s="54"/>
      <c r="E2039" s="98" t="s">
        <v>1061</v>
      </c>
      <c r="F2039" s="359">
        <v>589.4</v>
      </c>
      <c r="G2039" s="99">
        <f t="shared" si="238"/>
        <v>117.88</v>
      </c>
      <c r="H2039" s="74">
        <f t="shared" si="239"/>
        <v>707.28</v>
      </c>
      <c r="I2039" s="51"/>
      <c r="J2039"/>
      <c r="K2039"/>
      <c r="L2039"/>
      <c r="M2039"/>
    </row>
    <row r="2040" spans="2:13" x14ac:dyDescent="0.25">
      <c r="B2040" s="96" t="s">
        <v>712</v>
      </c>
      <c r="C2040" s="59" t="s">
        <v>1611</v>
      </c>
      <c r="D2040" s="98"/>
      <c r="E2040" s="97"/>
      <c r="F2040" s="359"/>
      <c r="G2040" s="99"/>
      <c r="H2040" s="74"/>
      <c r="I2040" s="51"/>
      <c r="J2040"/>
      <c r="K2040"/>
      <c r="L2040"/>
      <c r="M2040"/>
    </row>
    <row r="2041" spans="2:13" x14ac:dyDescent="0.25">
      <c r="B2041" s="73" t="s">
        <v>715</v>
      </c>
      <c r="C2041" s="61" t="s">
        <v>1612</v>
      </c>
      <c r="D2041" s="54" t="s">
        <v>1613</v>
      </c>
      <c r="E2041" s="98" t="s">
        <v>1061</v>
      </c>
      <c r="F2041" s="359">
        <v>165.41</v>
      </c>
      <c r="G2041" s="99">
        <f t="shared" si="238"/>
        <v>33.082000000000001</v>
      </c>
      <c r="H2041" s="74">
        <f t="shared" si="239"/>
        <v>198.49199999999999</v>
      </c>
      <c r="I2041" s="51"/>
      <c r="J2041"/>
      <c r="K2041"/>
      <c r="L2041"/>
      <c r="M2041"/>
    </row>
    <row r="2042" spans="2:13" x14ac:dyDescent="0.25">
      <c r="B2042" s="73" t="s">
        <v>717</v>
      </c>
      <c r="C2042" s="60" t="s">
        <v>1614</v>
      </c>
      <c r="D2042" s="54" t="s">
        <v>312</v>
      </c>
      <c r="E2042" s="98" t="s">
        <v>1061</v>
      </c>
      <c r="F2042" s="359">
        <v>81.7</v>
      </c>
      <c r="G2042" s="99">
        <f t="shared" si="238"/>
        <v>16.34</v>
      </c>
      <c r="H2042" s="74">
        <f t="shared" si="239"/>
        <v>98.04</v>
      </c>
      <c r="I2042" s="51"/>
      <c r="J2042"/>
      <c r="K2042"/>
      <c r="L2042"/>
      <c r="M2042"/>
    </row>
    <row r="2043" spans="2:13" x14ac:dyDescent="0.25">
      <c r="B2043" s="73" t="s">
        <v>724</v>
      </c>
      <c r="C2043" s="60" t="s">
        <v>1615</v>
      </c>
      <c r="D2043" s="54" t="s">
        <v>124</v>
      </c>
      <c r="E2043" s="98" t="s">
        <v>1061</v>
      </c>
      <c r="F2043" s="359">
        <v>199.75</v>
      </c>
      <c r="G2043" s="99">
        <f t="shared" si="238"/>
        <v>39.950000000000003</v>
      </c>
      <c r="H2043" s="74">
        <f t="shared" si="239"/>
        <v>239.7</v>
      </c>
      <c r="I2043" s="51"/>
      <c r="J2043"/>
      <c r="K2043"/>
      <c r="L2043"/>
      <c r="M2043"/>
    </row>
    <row r="2044" spans="2:13" x14ac:dyDescent="0.25">
      <c r="B2044" s="73" t="s">
        <v>734</v>
      </c>
      <c r="C2044" s="60" t="s">
        <v>1271</v>
      </c>
      <c r="D2044" s="54" t="s">
        <v>144</v>
      </c>
      <c r="E2044" s="98" t="s">
        <v>1061</v>
      </c>
      <c r="F2044" s="359">
        <v>211.53</v>
      </c>
      <c r="G2044" s="99">
        <f t="shared" si="238"/>
        <v>42.306000000000004</v>
      </c>
      <c r="H2044" s="74">
        <f t="shared" si="239"/>
        <v>253.83600000000001</v>
      </c>
      <c r="I2044" s="51"/>
      <c r="J2044"/>
      <c r="K2044"/>
      <c r="L2044"/>
      <c r="M2044"/>
    </row>
    <row r="2045" spans="2:13" x14ac:dyDescent="0.25">
      <c r="B2045" s="73" t="s">
        <v>736</v>
      </c>
      <c r="C2045" s="60" t="s">
        <v>1616</v>
      </c>
      <c r="D2045" s="54" t="s">
        <v>143</v>
      </c>
      <c r="E2045" s="98" t="s">
        <v>1061</v>
      </c>
      <c r="F2045" s="359">
        <v>162.63</v>
      </c>
      <c r="G2045" s="99">
        <f t="shared" si="238"/>
        <v>32.526000000000003</v>
      </c>
      <c r="H2045" s="74">
        <f t="shared" si="239"/>
        <v>195.15600000000001</v>
      </c>
      <c r="I2045" s="51"/>
      <c r="J2045"/>
      <c r="K2045"/>
      <c r="L2045"/>
      <c r="M2045"/>
    </row>
    <row r="2046" spans="2:13" x14ac:dyDescent="0.25">
      <c r="B2046" s="73" t="s">
        <v>738</v>
      </c>
      <c r="C2046" s="60" t="s">
        <v>1275</v>
      </c>
      <c r="D2046" s="54" t="s">
        <v>144</v>
      </c>
      <c r="E2046" s="98" t="s">
        <v>1061</v>
      </c>
      <c r="F2046" s="359">
        <v>165.69</v>
      </c>
      <c r="G2046" s="99">
        <f t="shared" si="238"/>
        <v>33.137999999999998</v>
      </c>
      <c r="H2046" s="74">
        <f t="shared" si="239"/>
        <v>198.828</v>
      </c>
      <c r="I2046" s="51"/>
      <c r="J2046"/>
      <c r="K2046"/>
      <c r="L2046"/>
      <c r="M2046"/>
    </row>
    <row r="2047" spans="2:13" x14ac:dyDescent="0.25">
      <c r="B2047" s="73" t="s">
        <v>740</v>
      </c>
      <c r="C2047" s="60" t="s">
        <v>1617</v>
      </c>
      <c r="D2047" s="54" t="s">
        <v>144</v>
      </c>
      <c r="E2047" s="98" t="s">
        <v>1061</v>
      </c>
      <c r="F2047" s="359">
        <v>163.32</v>
      </c>
      <c r="G2047" s="99">
        <f t="shared" si="238"/>
        <v>32.664000000000001</v>
      </c>
      <c r="H2047" s="74">
        <f t="shared" si="239"/>
        <v>195.98399999999998</v>
      </c>
      <c r="I2047" s="51"/>
      <c r="J2047"/>
      <c r="K2047"/>
      <c r="L2047"/>
      <c r="M2047"/>
    </row>
    <row r="2048" spans="2:13" x14ac:dyDescent="0.25">
      <c r="B2048" s="73" t="s">
        <v>742</v>
      </c>
      <c r="C2048" s="60" t="s">
        <v>1618</v>
      </c>
      <c r="D2048" s="54" t="s">
        <v>167</v>
      </c>
      <c r="E2048" s="98" t="s">
        <v>1061</v>
      </c>
      <c r="F2048" s="359">
        <v>203.02</v>
      </c>
      <c r="G2048" s="99">
        <f t="shared" si="238"/>
        <v>40.604000000000006</v>
      </c>
      <c r="H2048" s="74">
        <f t="shared" si="239"/>
        <v>243.62400000000002</v>
      </c>
      <c r="I2048" s="51"/>
      <c r="J2048"/>
      <c r="K2048"/>
      <c r="L2048"/>
      <c r="M2048"/>
    </row>
    <row r="2049" spans="2:13" ht="31.5" x14ac:dyDescent="0.25">
      <c r="B2049" s="73" t="s">
        <v>744</v>
      </c>
      <c r="C2049" s="60" t="s">
        <v>1619</v>
      </c>
      <c r="D2049" s="54" t="s">
        <v>190</v>
      </c>
      <c r="E2049" s="98" t="s">
        <v>1061</v>
      </c>
      <c r="F2049" s="359">
        <v>171.63</v>
      </c>
      <c r="G2049" s="99">
        <f t="shared" si="238"/>
        <v>34.326000000000001</v>
      </c>
      <c r="H2049" s="74">
        <f t="shared" si="239"/>
        <v>205.95599999999999</v>
      </c>
      <c r="I2049" s="51"/>
      <c r="J2049"/>
      <c r="K2049"/>
      <c r="L2049"/>
      <c r="M2049"/>
    </row>
    <row r="2050" spans="2:13" x14ac:dyDescent="0.25">
      <c r="B2050" s="73" t="s">
        <v>1620</v>
      </c>
      <c r="C2050" s="60" t="s">
        <v>1621</v>
      </c>
      <c r="D2050" s="54"/>
      <c r="E2050" s="98" t="s">
        <v>1061</v>
      </c>
      <c r="F2050" s="359">
        <v>313.72000000000003</v>
      </c>
      <c r="G2050" s="99">
        <f t="shared" si="238"/>
        <v>62.744000000000007</v>
      </c>
      <c r="H2050" s="74">
        <f t="shared" si="239"/>
        <v>376.46400000000006</v>
      </c>
      <c r="I2050" s="51"/>
      <c r="J2050"/>
      <c r="K2050"/>
      <c r="L2050"/>
      <c r="M2050"/>
    </row>
    <row r="2051" spans="2:13" x14ac:dyDescent="0.25">
      <c r="B2051" s="96" t="s">
        <v>1622</v>
      </c>
      <c r="C2051" s="59" t="s">
        <v>1623</v>
      </c>
      <c r="D2051" s="98"/>
      <c r="E2051" s="97"/>
      <c r="F2051" s="359"/>
      <c r="G2051" s="99"/>
      <c r="H2051" s="74"/>
      <c r="I2051" s="51"/>
      <c r="J2051"/>
      <c r="K2051"/>
      <c r="L2051"/>
      <c r="M2051"/>
    </row>
    <row r="2052" spans="2:13" ht="31.5" x14ac:dyDescent="0.25">
      <c r="B2052" s="73" t="s">
        <v>1624</v>
      </c>
      <c r="C2052" s="60" t="s">
        <v>1625</v>
      </c>
      <c r="D2052" s="98"/>
      <c r="E2052" s="97"/>
      <c r="F2052" s="359"/>
      <c r="G2052" s="99"/>
      <c r="H2052" s="74"/>
      <c r="I2052" s="51"/>
      <c r="J2052"/>
      <c r="K2052"/>
      <c r="L2052"/>
      <c r="M2052"/>
    </row>
    <row r="2053" spans="2:13" ht="31.5" x14ac:dyDescent="0.25">
      <c r="B2053" s="73" t="s">
        <v>1626</v>
      </c>
      <c r="C2053" s="60" t="s">
        <v>1625</v>
      </c>
      <c r="D2053" s="54" t="s">
        <v>98</v>
      </c>
      <c r="E2053" s="98" t="s">
        <v>1061</v>
      </c>
      <c r="F2053" s="55">
        <v>852.87</v>
      </c>
      <c r="G2053" s="99">
        <f t="shared" si="238"/>
        <v>170.57400000000001</v>
      </c>
      <c r="H2053" s="74">
        <f t="shared" si="239"/>
        <v>1023.444</v>
      </c>
      <c r="I2053" s="51"/>
      <c r="J2053"/>
      <c r="K2053"/>
      <c r="L2053"/>
      <c r="M2053"/>
    </row>
    <row r="2054" spans="2:13" ht="47.25" x14ac:dyDescent="0.25">
      <c r="B2054" s="73" t="s">
        <v>1627</v>
      </c>
      <c r="C2054" s="60" t="s">
        <v>1628</v>
      </c>
      <c r="D2054" s="54" t="s">
        <v>98</v>
      </c>
      <c r="E2054" s="98" t="s">
        <v>1061</v>
      </c>
      <c r="F2054" s="56">
        <v>499.43</v>
      </c>
      <c r="G2054" s="99">
        <f t="shared" si="238"/>
        <v>99.88600000000001</v>
      </c>
      <c r="H2054" s="74">
        <f t="shared" si="239"/>
        <v>599.31600000000003</v>
      </c>
      <c r="I2054" s="51"/>
      <c r="J2054"/>
      <c r="K2054"/>
      <c r="L2054"/>
      <c r="M2054"/>
    </row>
    <row r="2055" spans="2:13" ht="47.25" x14ac:dyDescent="0.25">
      <c r="B2055" s="73" t="s">
        <v>1629</v>
      </c>
      <c r="C2055" s="60" t="s">
        <v>1630</v>
      </c>
      <c r="D2055" s="54" t="s">
        <v>98</v>
      </c>
      <c r="E2055" s="98" t="s">
        <v>1061</v>
      </c>
      <c r="F2055" s="56">
        <v>379.79</v>
      </c>
      <c r="G2055" s="99">
        <f t="shared" si="238"/>
        <v>75.958000000000013</v>
      </c>
      <c r="H2055" s="74">
        <f t="shared" si="239"/>
        <v>455.74800000000005</v>
      </c>
      <c r="I2055" s="51"/>
      <c r="J2055"/>
      <c r="K2055"/>
      <c r="L2055"/>
      <c r="M2055"/>
    </row>
    <row r="2056" spans="2:13" ht="47.25" x14ac:dyDescent="0.25">
      <c r="B2056" s="73" t="s">
        <v>1631</v>
      </c>
      <c r="C2056" s="60" t="s">
        <v>1632</v>
      </c>
      <c r="D2056" s="54" t="s">
        <v>98</v>
      </c>
      <c r="E2056" s="98" t="s">
        <v>1061</v>
      </c>
      <c r="F2056" s="56">
        <v>319.95999999999998</v>
      </c>
      <c r="G2056" s="99">
        <f t="shared" ref="G2056:G2119" si="240">F2056*0.2</f>
        <v>63.991999999999997</v>
      </c>
      <c r="H2056" s="74">
        <f t="shared" ref="H2056:H2119" si="241">F2056+G2056</f>
        <v>383.952</v>
      </c>
      <c r="I2056" s="51"/>
      <c r="J2056"/>
      <c r="K2056"/>
      <c r="L2056"/>
      <c r="M2056"/>
    </row>
    <row r="2057" spans="2:13" ht="47.25" x14ac:dyDescent="0.25">
      <c r="B2057" s="73" t="s">
        <v>1633</v>
      </c>
      <c r="C2057" s="60" t="s">
        <v>1634</v>
      </c>
      <c r="D2057" s="54" t="s">
        <v>98</v>
      </c>
      <c r="E2057" s="98" t="s">
        <v>1061</v>
      </c>
      <c r="F2057" s="56">
        <v>284.07</v>
      </c>
      <c r="G2057" s="99">
        <f t="shared" si="240"/>
        <v>56.814</v>
      </c>
      <c r="H2057" s="74">
        <f t="shared" si="241"/>
        <v>340.88400000000001</v>
      </c>
      <c r="I2057" s="51"/>
      <c r="J2057"/>
      <c r="K2057"/>
      <c r="L2057"/>
      <c r="M2057"/>
    </row>
    <row r="2058" spans="2:13" ht="47.25" x14ac:dyDescent="0.25">
      <c r="B2058" s="73" t="s">
        <v>1635</v>
      </c>
      <c r="C2058" s="60" t="s">
        <v>1636</v>
      </c>
      <c r="D2058" s="54" t="s">
        <v>98</v>
      </c>
      <c r="E2058" s="98" t="s">
        <v>1061</v>
      </c>
      <c r="F2058" s="56">
        <v>260.14</v>
      </c>
      <c r="G2058" s="99">
        <f t="shared" si="240"/>
        <v>52.027999999999999</v>
      </c>
      <c r="H2058" s="74">
        <f t="shared" si="241"/>
        <v>312.16800000000001</v>
      </c>
      <c r="I2058" s="51"/>
      <c r="J2058"/>
      <c r="K2058"/>
      <c r="L2058"/>
      <c r="M2058"/>
    </row>
    <row r="2059" spans="2:13" ht="47.25" x14ac:dyDescent="0.25">
      <c r="B2059" s="73" t="s">
        <v>1637</v>
      </c>
      <c r="C2059" s="60" t="s">
        <v>1638</v>
      </c>
      <c r="D2059" s="54" t="s">
        <v>98</v>
      </c>
      <c r="E2059" s="98" t="s">
        <v>1061</v>
      </c>
      <c r="F2059" s="56">
        <v>243.05</v>
      </c>
      <c r="G2059" s="99">
        <f t="shared" si="240"/>
        <v>48.610000000000007</v>
      </c>
      <c r="H2059" s="74">
        <f t="shared" si="241"/>
        <v>291.66000000000003</v>
      </c>
      <c r="I2059" s="51"/>
      <c r="J2059"/>
      <c r="K2059"/>
      <c r="L2059"/>
      <c r="M2059"/>
    </row>
    <row r="2060" spans="2:13" ht="47.25" x14ac:dyDescent="0.25">
      <c r="B2060" s="73" t="s">
        <v>1639</v>
      </c>
      <c r="C2060" s="60" t="s">
        <v>1640</v>
      </c>
      <c r="D2060" s="54" t="s">
        <v>98</v>
      </c>
      <c r="E2060" s="98" t="s">
        <v>1061</v>
      </c>
      <c r="F2060" s="56">
        <v>230.23</v>
      </c>
      <c r="G2060" s="99">
        <f t="shared" si="240"/>
        <v>46.045999999999999</v>
      </c>
      <c r="H2060" s="74">
        <f t="shared" si="241"/>
        <v>276.27600000000001</v>
      </c>
      <c r="I2060" s="51"/>
      <c r="J2060"/>
      <c r="K2060"/>
      <c r="L2060"/>
      <c r="M2060"/>
    </row>
    <row r="2061" spans="2:13" ht="47.25" x14ac:dyDescent="0.25">
      <c r="B2061" s="73" t="s">
        <v>1641</v>
      </c>
      <c r="C2061" s="60" t="s">
        <v>1642</v>
      </c>
      <c r="D2061" s="54" t="s">
        <v>98</v>
      </c>
      <c r="E2061" s="98" t="s">
        <v>1061</v>
      </c>
      <c r="F2061" s="56">
        <v>220.26</v>
      </c>
      <c r="G2061" s="99">
        <f t="shared" si="240"/>
        <v>44.052</v>
      </c>
      <c r="H2061" s="74">
        <f t="shared" si="241"/>
        <v>264.31200000000001</v>
      </c>
      <c r="I2061" s="51"/>
      <c r="J2061"/>
      <c r="K2061"/>
      <c r="L2061"/>
      <c r="M2061"/>
    </row>
    <row r="2062" spans="2:13" ht="47.25" x14ac:dyDescent="0.25">
      <c r="B2062" s="73" t="s">
        <v>1643</v>
      </c>
      <c r="C2062" s="60" t="s">
        <v>1644</v>
      </c>
      <c r="D2062" s="54" t="s">
        <v>98</v>
      </c>
      <c r="E2062" s="98" t="s">
        <v>1061</v>
      </c>
      <c r="F2062" s="56">
        <v>212.28</v>
      </c>
      <c r="G2062" s="99">
        <f t="shared" si="240"/>
        <v>42.456000000000003</v>
      </c>
      <c r="H2062" s="74">
        <f t="shared" si="241"/>
        <v>254.73599999999999</v>
      </c>
      <c r="I2062" s="51"/>
      <c r="J2062"/>
      <c r="K2062"/>
      <c r="L2062"/>
      <c r="M2062"/>
    </row>
    <row r="2063" spans="2:13" ht="47.25" x14ac:dyDescent="0.25">
      <c r="B2063" s="73" t="s">
        <v>1645</v>
      </c>
      <c r="C2063" s="60" t="s">
        <v>1646</v>
      </c>
      <c r="D2063" s="54" t="s">
        <v>98</v>
      </c>
      <c r="E2063" s="98" t="s">
        <v>1061</v>
      </c>
      <c r="F2063" s="56">
        <v>205.75</v>
      </c>
      <c r="G2063" s="99">
        <f t="shared" si="240"/>
        <v>41.150000000000006</v>
      </c>
      <c r="H2063" s="74">
        <f t="shared" si="241"/>
        <v>246.9</v>
      </c>
      <c r="I2063" s="51"/>
      <c r="J2063"/>
      <c r="K2063"/>
      <c r="L2063"/>
      <c r="M2063"/>
    </row>
    <row r="2064" spans="2:13" ht="47.25" x14ac:dyDescent="0.25">
      <c r="B2064" s="73" t="s">
        <v>1647</v>
      </c>
      <c r="C2064" s="60" t="s">
        <v>1648</v>
      </c>
      <c r="D2064" s="54" t="s">
        <v>98</v>
      </c>
      <c r="E2064" s="98" t="s">
        <v>1061</v>
      </c>
      <c r="F2064" s="56">
        <v>200.31</v>
      </c>
      <c r="G2064" s="99">
        <f t="shared" si="240"/>
        <v>40.062000000000005</v>
      </c>
      <c r="H2064" s="74">
        <f t="shared" si="241"/>
        <v>240.37200000000001</v>
      </c>
      <c r="I2064" s="51"/>
      <c r="J2064"/>
      <c r="K2064"/>
      <c r="L2064"/>
      <c r="M2064"/>
    </row>
    <row r="2065" spans="2:13" ht="47.25" x14ac:dyDescent="0.25">
      <c r="B2065" s="73" t="s">
        <v>1649</v>
      </c>
      <c r="C2065" s="60" t="s">
        <v>1650</v>
      </c>
      <c r="D2065" s="54" t="s">
        <v>98</v>
      </c>
      <c r="E2065" s="98" t="s">
        <v>1061</v>
      </c>
      <c r="F2065" s="56">
        <v>195.71</v>
      </c>
      <c r="G2065" s="99">
        <f t="shared" si="240"/>
        <v>39.142000000000003</v>
      </c>
      <c r="H2065" s="74">
        <f t="shared" si="241"/>
        <v>234.852</v>
      </c>
      <c r="I2065" s="51"/>
      <c r="J2065"/>
      <c r="K2065"/>
      <c r="L2065"/>
      <c r="M2065"/>
    </row>
    <row r="2066" spans="2:13" ht="47.25" x14ac:dyDescent="0.25">
      <c r="B2066" s="73" t="s">
        <v>1651</v>
      </c>
      <c r="C2066" s="60" t="s">
        <v>1652</v>
      </c>
      <c r="D2066" s="54" t="s">
        <v>98</v>
      </c>
      <c r="E2066" s="98" t="s">
        <v>1061</v>
      </c>
      <c r="F2066" s="56">
        <v>191.77</v>
      </c>
      <c r="G2066" s="99">
        <f t="shared" si="240"/>
        <v>38.354000000000006</v>
      </c>
      <c r="H2066" s="74">
        <f t="shared" si="241"/>
        <v>230.12400000000002</v>
      </c>
      <c r="I2066" s="51"/>
      <c r="J2066"/>
      <c r="K2066"/>
      <c r="L2066"/>
      <c r="M2066"/>
    </row>
    <row r="2067" spans="2:13" ht="47.25" x14ac:dyDescent="0.25">
      <c r="B2067" s="73" t="s">
        <v>1653</v>
      </c>
      <c r="C2067" s="60" t="s">
        <v>1654</v>
      </c>
      <c r="D2067" s="54" t="s">
        <v>98</v>
      </c>
      <c r="E2067" s="98" t="s">
        <v>1061</v>
      </c>
      <c r="F2067" s="56">
        <v>188.35</v>
      </c>
      <c r="G2067" s="99">
        <f t="shared" si="240"/>
        <v>37.67</v>
      </c>
      <c r="H2067" s="74">
        <f t="shared" si="241"/>
        <v>226.01999999999998</v>
      </c>
      <c r="I2067" s="51"/>
      <c r="J2067"/>
      <c r="K2067"/>
      <c r="L2067"/>
      <c r="M2067"/>
    </row>
    <row r="2068" spans="2:13" ht="47.25" x14ac:dyDescent="0.25">
      <c r="B2068" s="73" t="s">
        <v>1655</v>
      </c>
      <c r="C2068" s="60" t="s">
        <v>1656</v>
      </c>
      <c r="D2068" s="54" t="s">
        <v>98</v>
      </c>
      <c r="E2068" s="98" t="s">
        <v>1061</v>
      </c>
      <c r="F2068" s="56">
        <v>185.36</v>
      </c>
      <c r="G2068" s="99">
        <f t="shared" si="240"/>
        <v>37.072000000000003</v>
      </c>
      <c r="H2068" s="74">
        <f t="shared" si="241"/>
        <v>222.43200000000002</v>
      </c>
      <c r="I2068" s="51"/>
      <c r="J2068"/>
      <c r="K2068"/>
      <c r="L2068"/>
      <c r="M2068"/>
    </row>
    <row r="2069" spans="2:13" ht="47.25" x14ac:dyDescent="0.25">
      <c r="B2069" s="73" t="s">
        <v>1657</v>
      </c>
      <c r="C2069" s="60" t="s">
        <v>1658</v>
      </c>
      <c r="D2069" s="54" t="s">
        <v>98</v>
      </c>
      <c r="E2069" s="98" t="s">
        <v>1061</v>
      </c>
      <c r="F2069" s="56">
        <v>182.72</v>
      </c>
      <c r="G2069" s="99">
        <f t="shared" si="240"/>
        <v>36.544000000000004</v>
      </c>
      <c r="H2069" s="74">
        <f t="shared" si="241"/>
        <v>219.26400000000001</v>
      </c>
      <c r="I2069" s="51"/>
      <c r="J2069"/>
      <c r="K2069"/>
      <c r="L2069"/>
      <c r="M2069"/>
    </row>
    <row r="2070" spans="2:13" ht="47.25" x14ac:dyDescent="0.25">
      <c r="B2070" s="73" t="s">
        <v>1659</v>
      </c>
      <c r="C2070" s="60" t="s">
        <v>1660</v>
      </c>
      <c r="D2070" s="54" t="s">
        <v>98</v>
      </c>
      <c r="E2070" s="98" t="s">
        <v>1061</v>
      </c>
      <c r="F2070" s="56">
        <v>180.37</v>
      </c>
      <c r="G2070" s="99">
        <f t="shared" si="240"/>
        <v>36.074000000000005</v>
      </c>
      <c r="H2070" s="74">
        <f t="shared" si="241"/>
        <v>216.44400000000002</v>
      </c>
      <c r="I2070" s="51"/>
      <c r="J2070"/>
      <c r="K2070"/>
      <c r="L2070"/>
      <c r="M2070"/>
    </row>
    <row r="2071" spans="2:13" ht="47.25" x14ac:dyDescent="0.25">
      <c r="B2071" s="73" t="s">
        <v>1661</v>
      </c>
      <c r="C2071" s="60" t="s">
        <v>1662</v>
      </c>
      <c r="D2071" s="54" t="s">
        <v>98</v>
      </c>
      <c r="E2071" s="98" t="s">
        <v>1061</v>
      </c>
      <c r="F2071" s="56">
        <v>178.27</v>
      </c>
      <c r="G2071" s="99">
        <f t="shared" si="240"/>
        <v>35.654000000000003</v>
      </c>
      <c r="H2071" s="74">
        <f t="shared" si="241"/>
        <v>213.92400000000001</v>
      </c>
      <c r="I2071" s="51"/>
      <c r="J2071"/>
      <c r="K2071"/>
      <c r="L2071"/>
      <c r="M2071"/>
    </row>
    <row r="2072" spans="2:13" ht="47.25" x14ac:dyDescent="0.25">
      <c r="B2072" s="73" t="s">
        <v>1663</v>
      </c>
      <c r="C2072" s="60" t="s">
        <v>1664</v>
      </c>
      <c r="D2072" s="54" t="s">
        <v>98</v>
      </c>
      <c r="E2072" s="98" t="s">
        <v>1061</v>
      </c>
      <c r="F2072" s="56">
        <v>176.39</v>
      </c>
      <c r="G2072" s="99">
        <f t="shared" si="240"/>
        <v>35.277999999999999</v>
      </c>
      <c r="H2072" s="74">
        <f t="shared" si="241"/>
        <v>211.66799999999998</v>
      </c>
      <c r="I2072" s="51"/>
      <c r="J2072"/>
      <c r="K2072"/>
      <c r="L2072"/>
      <c r="M2072"/>
    </row>
    <row r="2073" spans="2:13" ht="47.25" x14ac:dyDescent="0.25">
      <c r="B2073" s="73" t="s">
        <v>1665</v>
      </c>
      <c r="C2073" s="60" t="s">
        <v>1666</v>
      </c>
      <c r="D2073" s="54" t="s">
        <v>98</v>
      </c>
      <c r="E2073" s="98" t="s">
        <v>1061</v>
      </c>
      <c r="F2073" s="56">
        <v>174.68</v>
      </c>
      <c r="G2073" s="99">
        <f t="shared" si="240"/>
        <v>34.936</v>
      </c>
      <c r="H2073" s="74">
        <f t="shared" si="241"/>
        <v>209.61600000000001</v>
      </c>
      <c r="I2073" s="51"/>
      <c r="J2073"/>
      <c r="K2073"/>
      <c r="L2073"/>
      <c r="M2073"/>
    </row>
    <row r="2074" spans="2:13" ht="47.25" x14ac:dyDescent="0.25">
      <c r="B2074" s="73" t="s">
        <v>1667</v>
      </c>
      <c r="C2074" s="60" t="s">
        <v>1668</v>
      </c>
      <c r="D2074" s="54" t="s">
        <v>98</v>
      </c>
      <c r="E2074" s="98" t="s">
        <v>1061</v>
      </c>
      <c r="F2074" s="56">
        <v>173.12</v>
      </c>
      <c r="G2074" s="99">
        <f t="shared" si="240"/>
        <v>34.624000000000002</v>
      </c>
      <c r="H2074" s="74">
        <f t="shared" si="241"/>
        <v>207.744</v>
      </c>
      <c r="I2074" s="51"/>
      <c r="J2074"/>
      <c r="K2074"/>
      <c r="L2074"/>
      <c r="M2074"/>
    </row>
    <row r="2075" spans="2:13" ht="47.25" x14ac:dyDescent="0.25">
      <c r="B2075" s="73" t="s">
        <v>1669</v>
      </c>
      <c r="C2075" s="60" t="s">
        <v>1670</v>
      </c>
      <c r="D2075" s="54" t="s">
        <v>98</v>
      </c>
      <c r="E2075" s="98" t="s">
        <v>1061</v>
      </c>
      <c r="F2075" s="56">
        <v>171.7</v>
      </c>
      <c r="G2075" s="99">
        <f t="shared" si="240"/>
        <v>34.339999999999996</v>
      </c>
      <c r="H2075" s="74">
        <f t="shared" si="241"/>
        <v>206.04</v>
      </c>
      <c r="I2075" s="51"/>
      <c r="J2075"/>
      <c r="K2075"/>
      <c r="L2075"/>
      <c r="M2075"/>
    </row>
    <row r="2076" spans="2:13" ht="47.25" x14ac:dyDescent="0.25">
      <c r="B2076" s="73" t="s">
        <v>1671</v>
      </c>
      <c r="C2076" s="60" t="s">
        <v>1672</v>
      </c>
      <c r="D2076" s="54" t="s">
        <v>98</v>
      </c>
      <c r="E2076" s="98" t="s">
        <v>1061</v>
      </c>
      <c r="F2076" s="56">
        <v>170.4</v>
      </c>
      <c r="G2076" s="99">
        <f t="shared" si="240"/>
        <v>34.080000000000005</v>
      </c>
      <c r="H2076" s="74">
        <f t="shared" si="241"/>
        <v>204.48000000000002</v>
      </c>
      <c r="I2076" s="51"/>
      <c r="J2076"/>
      <c r="K2076"/>
      <c r="L2076"/>
      <c r="M2076"/>
    </row>
    <row r="2077" spans="2:13" ht="47.25" x14ac:dyDescent="0.25">
      <c r="B2077" s="73" t="s">
        <v>1673</v>
      </c>
      <c r="C2077" s="60" t="s">
        <v>1674</v>
      </c>
      <c r="D2077" s="54" t="s">
        <v>98</v>
      </c>
      <c r="E2077" s="98" t="s">
        <v>1061</v>
      </c>
      <c r="F2077" s="56">
        <v>169.21</v>
      </c>
      <c r="G2077" s="99">
        <f t="shared" si="240"/>
        <v>33.842000000000006</v>
      </c>
      <c r="H2077" s="74">
        <f t="shared" si="241"/>
        <v>203.05200000000002</v>
      </c>
      <c r="I2077" s="51"/>
      <c r="J2077"/>
      <c r="K2077"/>
      <c r="L2077"/>
      <c r="M2077"/>
    </row>
    <row r="2078" spans="2:13" ht="47.25" x14ac:dyDescent="0.25">
      <c r="B2078" s="73" t="s">
        <v>1675</v>
      </c>
      <c r="C2078" s="60" t="s">
        <v>1676</v>
      </c>
      <c r="D2078" s="54" t="s">
        <v>98</v>
      </c>
      <c r="E2078" s="98" t="s">
        <v>1061</v>
      </c>
      <c r="F2078" s="56">
        <v>168.1</v>
      </c>
      <c r="G2078" s="99">
        <f t="shared" si="240"/>
        <v>33.619999999999997</v>
      </c>
      <c r="H2078" s="74">
        <f t="shared" si="241"/>
        <v>201.72</v>
      </c>
      <c r="I2078" s="51"/>
      <c r="J2078"/>
      <c r="K2078"/>
      <c r="L2078"/>
      <c r="M2078"/>
    </row>
    <row r="2079" spans="2:13" ht="47.25" x14ac:dyDescent="0.25">
      <c r="B2079" s="73" t="s">
        <v>1677</v>
      </c>
      <c r="C2079" s="60" t="s">
        <v>1678</v>
      </c>
      <c r="D2079" s="54" t="s">
        <v>98</v>
      </c>
      <c r="E2079" s="98" t="s">
        <v>1061</v>
      </c>
      <c r="F2079" s="56">
        <v>167.08</v>
      </c>
      <c r="G2079" s="99">
        <f t="shared" si="240"/>
        <v>33.416000000000004</v>
      </c>
      <c r="H2079" s="74">
        <f t="shared" si="241"/>
        <v>200.49600000000001</v>
      </c>
      <c r="I2079" s="51"/>
      <c r="J2079"/>
      <c r="K2079"/>
      <c r="L2079"/>
      <c r="M2079"/>
    </row>
    <row r="2080" spans="2:13" ht="47.25" x14ac:dyDescent="0.25">
      <c r="B2080" s="73" t="s">
        <v>1679</v>
      </c>
      <c r="C2080" s="60" t="s">
        <v>1680</v>
      </c>
      <c r="D2080" s="54" t="s">
        <v>98</v>
      </c>
      <c r="E2080" s="98" t="s">
        <v>1061</v>
      </c>
      <c r="F2080" s="56">
        <v>166.13</v>
      </c>
      <c r="G2080" s="99">
        <f t="shared" si="240"/>
        <v>33.225999999999999</v>
      </c>
      <c r="H2080" s="74">
        <f t="shared" si="241"/>
        <v>199.35599999999999</v>
      </c>
      <c r="I2080" s="51"/>
      <c r="J2080"/>
      <c r="K2080"/>
      <c r="L2080"/>
      <c r="M2080"/>
    </row>
    <row r="2081" spans="2:13" ht="47.25" x14ac:dyDescent="0.25">
      <c r="B2081" s="73" t="s">
        <v>1681</v>
      </c>
      <c r="C2081" s="60" t="s">
        <v>1682</v>
      </c>
      <c r="D2081" s="54" t="s">
        <v>98</v>
      </c>
      <c r="E2081" s="98" t="s">
        <v>1061</v>
      </c>
      <c r="F2081" s="56">
        <v>165.25</v>
      </c>
      <c r="G2081" s="99">
        <f t="shared" si="240"/>
        <v>33.050000000000004</v>
      </c>
      <c r="H2081" s="74">
        <f t="shared" si="241"/>
        <v>198.3</v>
      </c>
      <c r="I2081" s="51"/>
      <c r="J2081"/>
      <c r="K2081"/>
      <c r="L2081"/>
      <c r="M2081"/>
    </row>
    <row r="2082" spans="2:13" ht="47.25" x14ac:dyDescent="0.25">
      <c r="B2082" s="73" t="s">
        <v>1683</v>
      </c>
      <c r="C2082" s="60" t="s">
        <v>1684</v>
      </c>
      <c r="D2082" s="54" t="s">
        <v>98</v>
      </c>
      <c r="E2082" s="98" t="s">
        <v>1061</v>
      </c>
      <c r="F2082" s="56">
        <v>164.42</v>
      </c>
      <c r="G2082" s="99">
        <f t="shared" si="240"/>
        <v>32.884</v>
      </c>
      <c r="H2082" s="74">
        <f t="shared" si="241"/>
        <v>197.30399999999997</v>
      </c>
      <c r="I2082" s="51"/>
      <c r="J2082"/>
      <c r="K2082"/>
      <c r="L2082"/>
      <c r="M2082"/>
    </row>
    <row r="2083" spans="2:13" ht="47.25" x14ac:dyDescent="0.25">
      <c r="B2083" s="73" t="s">
        <v>1685</v>
      </c>
      <c r="C2083" s="60" t="s">
        <v>1686</v>
      </c>
      <c r="D2083" s="54" t="s">
        <v>98</v>
      </c>
      <c r="E2083" s="98" t="s">
        <v>1061</v>
      </c>
      <c r="F2083" s="56">
        <v>163.65</v>
      </c>
      <c r="G2083" s="99">
        <f t="shared" si="240"/>
        <v>32.730000000000004</v>
      </c>
      <c r="H2083" s="74">
        <f t="shared" si="241"/>
        <v>196.38</v>
      </c>
      <c r="I2083" s="51"/>
      <c r="J2083"/>
      <c r="K2083"/>
      <c r="L2083"/>
      <c r="M2083"/>
    </row>
    <row r="2084" spans="2:13" ht="47.25" x14ac:dyDescent="0.25">
      <c r="B2084" s="73" t="s">
        <v>1687</v>
      </c>
      <c r="C2084" s="60" t="s">
        <v>1688</v>
      </c>
      <c r="D2084" s="54" t="s">
        <v>98</v>
      </c>
      <c r="E2084" s="98" t="s">
        <v>1061</v>
      </c>
      <c r="F2084" s="56">
        <v>162.91999999999999</v>
      </c>
      <c r="G2084" s="99">
        <f t="shared" si="240"/>
        <v>32.583999999999996</v>
      </c>
      <c r="H2084" s="74">
        <f t="shared" si="241"/>
        <v>195.50399999999999</v>
      </c>
      <c r="I2084" s="51"/>
      <c r="J2084"/>
      <c r="K2084"/>
      <c r="L2084"/>
      <c r="M2084"/>
    </row>
    <row r="2085" spans="2:13" ht="47.25" x14ac:dyDescent="0.25">
      <c r="B2085" s="73" t="s">
        <v>1689</v>
      </c>
      <c r="C2085" s="60" t="s">
        <v>1690</v>
      </c>
      <c r="D2085" s="54" t="s">
        <v>98</v>
      </c>
      <c r="E2085" s="98" t="s">
        <v>1061</v>
      </c>
      <c r="F2085" s="56">
        <v>162.24</v>
      </c>
      <c r="G2085" s="99">
        <f t="shared" si="240"/>
        <v>32.448</v>
      </c>
      <c r="H2085" s="74">
        <f t="shared" si="241"/>
        <v>194.68800000000002</v>
      </c>
      <c r="I2085" s="51"/>
      <c r="J2085"/>
      <c r="K2085"/>
      <c r="L2085"/>
      <c r="M2085"/>
    </row>
    <row r="2086" spans="2:13" ht="47.25" x14ac:dyDescent="0.25">
      <c r="B2086" s="73" t="s">
        <v>1691</v>
      </c>
      <c r="C2086" s="60" t="s">
        <v>1692</v>
      </c>
      <c r="D2086" s="54" t="s">
        <v>98</v>
      </c>
      <c r="E2086" s="98" t="s">
        <v>1061</v>
      </c>
      <c r="F2086" s="56">
        <v>161.61000000000001</v>
      </c>
      <c r="G2086" s="99">
        <f t="shared" si="240"/>
        <v>32.322000000000003</v>
      </c>
      <c r="H2086" s="74">
        <f t="shared" si="241"/>
        <v>193.93200000000002</v>
      </c>
      <c r="I2086" s="51"/>
      <c r="J2086"/>
      <c r="K2086"/>
      <c r="L2086"/>
      <c r="M2086"/>
    </row>
    <row r="2087" spans="2:13" ht="47.25" x14ac:dyDescent="0.25">
      <c r="B2087" s="73" t="s">
        <v>1693</v>
      </c>
      <c r="C2087" s="60" t="s">
        <v>1694</v>
      </c>
      <c r="D2087" s="54" t="s">
        <v>98</v>
      </c>
      <c r="E2087" s="98" t="s">
        <v>1061</v>
      </c>
      <c r="F2087" s="56">
        <v>161</v>
      </c>
      <c r="G2087" s="99">
        <f t="shared" si="240"/>
        <v>32.200000000000003</v>
      </c>
      <c r="H2087" s="74">
        <f t="shared" si="241"/>
        <v>193.2</v>
      </c>
      <c r="I2087" s="51"/>
      <c r="J2087"/>
      <c r="K2087"/>
      <c r="L2087"/>
      <c r="M2087"/>
    </row>
    <row r="2088" spans="2:13" ht="47.25" x14ac:dyDescent="0.25">
      <c r="B2088" s="73" t="s">
        <v>1695</v>
      </c>
      <c r="C2088" s="60" t="s">
        <v>1696</v>
      </c>
      <c r="D2088" s="54" t="s">
        <v>98</v>
      </c>
      <c r="E2088" s="98" t="s">
        <v>1061</v>
      </c>
      <c r="F2088" s="56">
        <v>160.43</v>
      </c>
      <c r="G2088" s="99">
        <f t="shared" si="240"/>
        <v>32.086000000000006</v>
      </c>
      <c r="H2088" s="74">
        <f t="shared" si="241"/>
        <v>192.51600000000002</v>
      </c>
      <c r="I2088" s="51"/>
      <c r="J2088"/>
      <c r="K2088"/>
      <c r="L2088"/>
      <c r="M2088"/>
    </row>
    <row r="2089" spans="2:13" ht="47.25" x14ac:dyDescent="0.25">
      <c r="B2089" s="73" t="s">
        <v>1697</v>
      </c>
      <c r="C2089" s="60" t="s">
        <v>1698</v>
      </c>
      <c r="D2089" s="54" t="s">
        <v>98</v>
      </c>
      <c r="E2089" s="98" t="s">
        <v>1061</v>
      </c>
      <c r="F2089" s="56">
        <v>159.88999999999999</v>
      </c>
      <c r="G2089" s="99">
        <f t="shared" si="240"/>
        <v>31.977999999999998</v>
      </c>
      <c r="H2089" s="74">
        <f t="shared" si="241"/>
        <v>191.86799999999999</v>
      </c>
      <c r="I2089" s="51"/>
      <c r="J2089"/>
      <c r="K2089"/>
      <c r="L2089"/>
      <c r="M2089"/>
    </row>
    <row r="2090" spans="2:13" ht="47.25" x14ac:dyDescent="0.25">
      <c r="B2090" s="73" t="s">
        <v>1699</v>
      </c>
      <c r="C2090" s="60" t="s">
        <v>1700</v>
      </c>
      <c r="D2090" s="54" t="s">
        <v>98</v>
      </c>
      <c r="E2090" s="98" t="s">
        <v>1061</v>
      </c>
      <c r="F2090" s="56">
        <v>159.38</v>
      </c>
      <c r="G2090" s="99">
        <f t="shared" si="240"/>
        <v>31.876000000000001</v>
      </c>
      <c r="H2090" s="74">
        <f t="shared" si="241"/>
        <v>191.256</v>
      </c>
      <c r="I2090" s="51"/>
      <c r="J2090"/>
      <c r="K2090"/>
      <c r="L2090"/>
      <c r="M2090"/>
    </row>
    <row r="2091" spans="2:13" ht="47.25" x14ac:dyDescent="0.25">
      <c r="B2091" s="73" t="s">
        <v>1701</v>
      </c>
      <c r="C2091" s="60" t="s">
        <v>1702</v>
      </c>
      <c r="D2091" s="54" t="s">
        <v>98</v>
      </c>
      <c r="E2091" s="98" t="s">
        <v>1061</v>
      </c>
      <c r="F2091" s="56">
        <v>158.9</v>
      </c>
      <c r="G2091" s="99">
        <f t="shared" si="240"/>
        <v>31.78</v>
      </c>
      <c r="H2091" s="74">
        <f t="shared" si="241"/>
        <v>190.68</v>
      </c>
      <c r="I2091" s="51"/>
      <c r="J2091"/>
      <c r="K2091"/>
      <c r="L2091"/>
      <c r="M2091"/>
    </row>
    <row r="2092" spans="2:13" ht="47.25" x14ac:dyDescent="0.25">
      <c r="B2092" s="73" t="s">
        <v>1703</v>
      </c>
      <c r="C2092" s="60" t="s">
        <v>1704</v>
      </c>
      <c r="D2092" s="54" t="s">
        <v>98</v>
      </c>
      <c r="E2092" s="98" t="s">
        <v>1061</v>
      </c>
      <c r="F2092" s="56">
        <v>158.44</v>
      </c>
      <c r="G2092" s="99">
        <f t="shared" si="240"/>
        <v>31.688000000000002</v>
      </c>
      <c r="H2092" s="74">
        <f t="shared" si="241"/>
        <v>190.12799999999999</v>
      </c>
      <c r="I2092" s="51"/>
      <c r="J2092"/>
      <c r="K2092"/>
      <c r="L2092"/>
      <c r="M2092"/>
    </row>
    <row r="2093" spans="2:13" ht="47.25" x14ac:dyDescent="0.25">
      <c r="B2093" s="73" t="s">
        <v>1705</v>
      </c>
      <c r="C2093" s="60" t="s">
        <v>1706</v>
      </c>
      <c r="D2093" s="54" t="s">
        <v>98</v>
      </c>
      <c r="E2093" s="98" t="s">
        <v>1061</v>
      </c>
      <c r="F2093" s="56">
        <v>158</v>
      </c>
      <c r="G2093" s="99">
        <f t="shared" si="240"/>
        <v>31.6</v>
      </c>
      <c r="H2093" s="74">
        <f t="shared" si="241"/>
        <v>189.6</v>
      </c>
      <c r="I2093" s="51"/>
      <c r="J2093"/>
      <c r="K2093"/>
      <c r="L2093"/>
      <c r="M2093"/>
    </row>
    <row r="2094" spans="2:13" ht="47.25" x14ac:dyDescent="0.25">
      <c r="B2094" s="73" t="s">
        <v>1707</v>
      </c>
      <c r="C2094" s="60" t="s">
        <v>1708</v>
      </c>
      <c r="D2094" s="54" t="s">
        <v>98</v>
      </c>
      <c r="E2094" s="98" t="s">
        <v>1061</v>
      </c>
      <c r="F2094" s="56">
        <v>157.58000000000001</v>
      </c>
      <c r="G2094" s="99">
        <f t="shared" si="240"/>
        <v>31.516000000000005</v>
      </c>
      <c r="H2094" s="74">
        <f t="shared" si="241"/>
        <v>189.096</v>
      </c>
      <c r="I2094" s="51"/>
      <c r="J2094"/>
      <c r="K2094"/>
      <c r="L2094"/>
      <c r="M2094"/>
    </row>
    <row r="2095" spans="2:13" ht="47.25" x14ac:dyDescent="0.25">
      <c r="B2095" s="73" t="s">
        <v>1709</v>
      </c>
      <c r="C2095" s="60" t="s">
        <v>1710</v>
      </c>
      <c r="D2095" s="54" t="s">
        <v>98</v>
      </c>
      <c r="E2095" s="98" t="s">
        <v>1061</v>
      </c>
      <c r="F2095" s="56">
        <v>157.19</v>
      </c>
      <c r="G2095" s="99">
        <f t="shared" si="240"/>
        <v>31.438000000000002</v>
      </c>
      <c r="H2095" s="74">
        <f t="shared" si="241"/>
        <v>188.62799999999999</v>
      </c>
      <c r="I2095" s="51"/>
      <c r="J2095"/>
      <c r="K2095"/>
      <c r="L2095"/>
      <c r="M2095"/>
    </row>
    <row r="2096" spans="2:13" ht="47.25" x14ac:dyDescent="0.25">
      <c r="B2096" s="73" t="s">
        <v>1711</v>
      </c>
      <c r="C2096" s="60" t="s">
        <v>1712</v>
      </c>
      <c r="D2096" s="54" t="s">
        <v>98</v>
      </c>
      <c r="E2096" s="98" t="s">
        <v>1061</v>
      </c>
      <c r="F2096" s="56">
        <v>156.81</v>
      </c>
      <c r="G2096" s="99">
        <f t="shared" si="240"/>
        <v>31.362000000000002</v>
      </c>
      <c r="H2096" s="74">
        <f t="shared" si="241"/>
        <v>188.172</v>
      </c>
      <c r="I2096" s="51"/>
      <c r="J2096"/>
      <c r="K2096"/>
      <c r="L2096"/>
      <c r="M2096"/>
    </row>
    <row r="2097" spans="2:13" ht="47.25" x14ac:dyDescent="0.25">
      <c r="B2097" s="73" t="s">
        <v>1713</v>
      </c>
      <c r="C2097" s="60" t="s">
        <v>1714</v>
      </c>
      <c r="D2097" s="54" t="s">
        <v>98</v>
      </c>
      <c r="E2097" s="98" t="s">
        <v>1061</v>
      </c>
      <c r="F2097" s="56">
        <v>156.44</v>
      </c>
      <c r="G2097" s="99">
        <f t="shared" si="240"/>
        <v>31.288</v>
      </c>
      <c r="H2097" s="74">
        <f t="shared" si="241"/>
        <v>187.72800000000001</v>
      </c>
      <c r="I2097" s="51"/>
      <c r="J2097"/>
      <c r="K2097"/>
      <c r="L2097"/>
      <c r="M2097"/>
    </row>
    <row r="2098" spans="2:13" ht="47.25" x14ac:dyDescent="0.25">
      <c r="B2098" s="73" t="s">
        <v>1715</v>
      </c>
      <c r="C2098" s="60" t="s">
        <v>1716</v>
      </c>
      <c r="D2098" s="54" t="s">
        <v>98</v>
      </c>
      <c r="E2098" s="98" t="s">
        <v>1061</v>
      </c>
      <c r="F2098" s="56">
        <v>156.1</v>
      </c>
      <c r="G2098" s="99">
        <f t="shared" si="240"/>
        <v>31.22</v>
      </c>
      <c r="H2098" s="74">
        <f t="shared" si="241"/>
        <v>187.32</v>
      </c>
      <c r="I2098" s="51"/>
      <c r="J2098"/>
      <c r="K2098"/>
      <c r="L2098"/>
      <c r="M2098"/>
    </row>
    <row r="2099" spans="2:13" ht="47.25" x14ac:dyDescent="0.25">
      <c r="B2099" s="73" t="s">
        <v>1717</v>
      </c>
      <c r="C2099" s="60" t="s">
        <v>1718</v>
      </c>
      <c r="D2099" s="54" t="s">
        <v>98</v>
      </c>
      <c r="E2099" s="98" t="s">
        <v>1061</v>
      </c>
      <c r="F2099" s="56">
        <v>155.76</v>
      </c>
      <c r="G2099" s="99">
        <f t="shared" si="240"/>
        <v>31.152000000000001</v>
      </c>
      <c r="H2099" s="74">
        <f t="shared" si="241"/>
        <v>186.91199999999998</v>
      </c>
      <c r="J2099"/>
      <c r="K2099"/>
      <c r="L2099"/>
      <c r="M2099"/>
    </row>
    <row r="2100" spans="2:13" ht="47.25" x14ac:dyDescent="0.25">
      <c r="B2100" s="73" t="s">
        <v>1719</v>
      </c>
      <c r="C2100" s="60" t="s">
        <v>1720</v>
      </c>
      <c r="D2100" s="54" t="s">
        <v>98</v>
      </c>
      <c r="E2100" s="98" t="s">
        <v>1061</v>
      </c>
      <c r="F2100" s="56">
        <v>155.44999999999999</v>
      </c>
      <c r="G2100" s="99">
        <f t="shared" si="240"/>
        <v>31.09</v>
      </c>
      <c r="H2100" s="74">
        <f t="shared" si="241"/>
        <v>186.54</v>
      </c>
      <c r="J2100"/>
      <c r="K2100"/>
      <c r="L2100"/>
      <c r="M2100"/>
    </row>
    <row r="2101" spans="2:13" ht="47.25" x14ac:dyDescent="0.25">
      <c r="B2101" s="73" t="s">
        <v>1721</v>
      </c>
      <c r="C2101" s="60" t="s">
        <v>1722</v>
      </c>
      <c r="D2101" s="54" t="s">
        <v>98</v>
      </c>
      <c r="E2101" s="98" t="s">
        <v>1061</v>
      </c>
      <c r="F2101" s="56">
        <v>155.13999999999999</v>
      </c>
      <c r="G2101" s="99">
        <f t="shared" si="240"/>
        <v>31.027999999999999</v>
      </c>
      <c r="H2101" s="74">
        <f t="shared" si="241"/>
        <v>186.16799999999998</v>
      </c>
      <c r="J2101"/>
      <c r="K2101"/>
      <c r="L2101"/>
      <c r="M2101"/>
    </row>
    <row r="2102" spans="2:13" ht="47.25" x14ac:dyDescent="0.25">
      <c r="B2102" s="73" t="s">
        <v>1723</v>
      </c>
      <c r="C2102" s="60" t="s">
        <v>1724</v>
      </c>
      <c r="D2102" s="54" t="s">
        <v>98</v>
      </c>
      <c r="E2102" s="98" t="s">
        <v>1061</v>
      </c>
      <c r="F2102" s="56">
        <v>154.85</v>
      </c>
      <c r="G2102" s="99">
        <f t="shared" si="240"/>
        <v>30.97</v>
      </c>
      <c r="H2102" s="74">
        <f t="shared" si="241"/>
        <v>185.82</v>
      </c>
      <c r="J2102"/>
      <c r="K2102"/>
      <c r="L2102"/>
      <c r="M2102"/>
    </row>
    <row r="2103" spans="2:13" x14ac:dyDescent="0.25">
      <c r="B2103" s="73" t="s">
        <v>1725</v>
      </c>
      <c r="C2103" s="60" t="s">
        <v>1726</v>
      </c>
      <c r="D2103" s="54" t="s">
        <v>98</v>
      </c>
      <c r="E2103" s="98" t="s">
        <v>1061</v>
      </c>
      <c r="F2103" s="359">
        <v>118.63</v>
      </c>
      <c r="G2103" s="99">
        <f t="shared" si="240"/>
        <v>23.725999999999999</v>
      </c>
      <c r="H2103" s="74">
        <f t="shared" si="241"/>
        <v>142.35599999999999</v>
      </c>
      <c r="J2103"/>
      <c r="K2103"/>
      <c r="L2103"/>
      <c r="M2103"/>
    </row>
    <row r="2104" spans="2:13" x14ac:dyDescent="0.25">
      <c r="B2104" s="73" t="s">
        <v>1727</v>
      </c>
      <c r="C2104" s="60" t="s">
        <v>1728</v>
      </c>
      <c r="D2104" s="54" t="s">
        <v>176</v>
      </c>
      <c r="E2104" s="98" t="s">
        <v>1061</v>
      </c>
      <c r="F2104" s="359">
        <v>290.97000000000003</v>
      </c>
      <c r="G2104" s="99">
        <f t="shared" si="240"/>
        <v>58.19400000000001</v>
      </c>
      <c r="H2104" s="74">
        <f t="shared" si="241"/>
        <v>349.16400000000004</v>
      </c>
      <c r="J2104"/>
      <c r="K2104"/>
      <c r="L2104"/>
      <c r="M2104"/>
    </row>
    <row r="2105" spans="2:13" ht="31.5" x14ac:dyDescent="0.25">
      <c r="B2105" s="73" t="s">
        <v>1729</v>
      </c>
      <c r="C2105" s="60" t="s">
        <v>1730</v>
      </c>
      <c r="D2105" s="54" t="s">
        <v>176</v>
      </c>
      <c r="E2105" s="98" t="s">
        <v>1061</v>
      </c>
      <c r="F2105" s="359">
        <v>931.23</v>
      </c>
      <c r="G2105" s="99">
        <f t="shared" si="240"/>
        <v>186.24600000000001</v>
      </c>
      <c r="H2105" s="74">
        <f t="shared" si="241"/>
        <v>1117.4760000000001</v>
      </c>
      <c r="J2105"/>
      <c r="K2105"/>
      <c r="L2105"/>
      <c r="M2105"/>
    </row>
    <row r="2106" spans="2:13" x14ac:dyDescent="0.25">
      <c r="B2106" s="73" t="s">
        <v>1731</v>
      </c>
      <c r="C2106" s="60" t="s">
        <v>1732</v>
      </c>
      <c r="D2106" s="54" t="s">
        <v>176</v>
      </c>
      <c r="E2106" s="98" t="s">
        <v>1061</v>
      </c>
      <c r="F2106" s="359">
        <v>799.55</v>
      </c>
      <c r="G2106" s="99">
        <f t="shared" si="240"/>
        <v>159.91</v>
      </c>
      <c r="H2106" s="74">
        <f t="shared" si="241"/>
        <v>959.45999999999992</v>
      </c>
    </row>
    <row r="2107" spans="2:13" x14ac:dyDescent="0.25">
      <c r="B2107" s="73" t="s">
        <v>1733</v>
      </c>
      <c r="C2107" s="60" t="s">
        <v>1734</v>
      </c>
      <c r="D2107" s="54" t="s">
        <v>98</v>
      </c>
      <c r="E2107" s="98" t="s">
        <v>1061</v>
      </c>
      <c r="F2107" s="359">
        <v>821.22</v>
      </c>
      <c r="G2107" s="99">
        <f t="shared" si="240"/>
        <v>164.24400000000003</v>
      </c>
      <c r="H2107" s="74">
        <f t="shared" si="241"/>
        <v>985.46400000000006</v>
      </c>
    </row>
    <row r="2108" spans="2:13" ht="31.5" x14ac:dyDescent="0.25">
      <c r="B2108" s="73" t="s">
        <v>1735</v>
      </c>
      <c r="C2108" s="60" t="s">
        <v>1736</v>
      </c>
      <c r="D2108" s="54" t="s">
        <v>98</v>
      </c>
      <c r="E2108" s="98" t="s">
        <v>1061</v>
      </c>
      <c r="F2108" s="359">
        <v>338.21</v>
      </c>
      <c r="G2108" s="99">
        <f t="shared" si="240"/>
        <v>67.641999999999996</v>
      </c>
      <c r="H2108" s="74">
        <f t="shared" si="241"/>
        <v>405.85199999999998</v>
      </c>
    </row>
    <row r="2109" spans="2:13" x14ac:dyDescent="0.25">
      <c r="B2109" s="73" t="s">
        <v>1737</v>
      </c>
      <c r="C2109" s="60" t="s">
        <v>1738</v>
      </c>
      <c r="D2109" s="54" t="s">
        <v>98</v>
      </c>
      <c r="E2109" s="98" t="s">
        <v>1061</v>
      </c>
      <c r="F2109" s="359">
        <v>118.62</v>
      </c>
      <c r="G2109" s="99">
        <f t="shared" si="240"/>
        <v>23.724000000000004</v>
      </c>
      <c r="H2109" s="74">
        <f t="shared" si="241"/>
        <v>142.34399999999999</v>
      </c>
    </row>
    <row r="2110" spans="2:13" s="86" customFormat="1" ht="31.5" x14ac:dyDescent="0.25">
      <c r="B2110" s="96" t="s">
        <v>2423</v>
      </c>
      <c r="C2110" s="60" t="s">
        <v>1739</v>
      </c>
      <c r="D2110" s="54"/>
      <c r="E2110" s="98"/>
      <c r="F2110" s="359"/>
      <c r="G2110" s="99"/>
      <c r="H2110" s="74"/>
      <c r="I2110" s="50"/>
      <c r="J2110" s="296"/>
      <c r="K2110" s="296"/>
      <c r="L2110" s="296"/>
      <c r="M2110" s="296"/>
    </row>
    <row r="2111" spans="2:13" x14ac:dyDescent="0.25">
      <c r="B2111" s="73" t="s">
        <v>2424</v>
      </c>
      <c r="C2111" s="60" t="s">
        <v>1740</v>
      </c>
      <c r="D2111" s="54" t="s">
        <v>98</v>
      </c>
      <c r="E2111" s="98" t="s">
        <v>1061</v>
      </c>
      <c r="F2111" s="359">
        <v>1641.08</v>
      </c>
      <c r="G2111" s="99">
        <f t="shared" si="240"/>
        <v>328.21600000000001</v>
      </c>
      <c r="H2111" s="74">
        <f t="shared" si="241"/>
        <v>1969.2959999999998</v>
      </c>
    </row>
    <row r="2112" spans="2:13" x14ac:dyDescent="0.25">
      <c r="B2112" s="73" t="s">
        <v>2425</v>
      </c>
      <c r="C2112" s="60" t="s">
        <v>1741</v>
      </c>
      <c r="D2112" s="54" t="s">
        <v>98</v>
      </c>
      <c r="E2112" s="98" t="s">
        <v>1061</v>
      </c>
      <c r="F2112" s="359">
        <v>1131.97</v>
      </c>
      <c r="G2112" s="99">
        <f t="shared" si="240"/>
        <v>226.39400000000001</v>
      </c>
      <c r="H2112" s="74">
        <f t="shared" si="241"/>
        <v>1358.364</v>
      </c>
    </row>
    <row r="2113" spans="2:13" x14ac:dyDescent="0.25">
      <c r="B2113" s="73" t="s">
        <v>2426</v>
      </c>
      <c r="C2113" s="60" t="s">
        <v>1742</v>
      </c>
      <c r="D2113" s="54" t="s">
        <v>98</v>
      </c>
      <c r="E2113" s="98" t="s">
        <v>1061</v>
      </c>
      <c r="F2113" s="359">
        <v>960.87</v>
      </c>
      <c r="G2113" s="99">
        <f t="shared" si="240"/>
        <v>192.17400000000001</v>
      </c>
      <c r="H2113" s="74">
        <f t="shared" si="241"/>
        <v>1153.0440000000001</v>
      </c>
    </row>
    <row r="2114" spans="2:13" x14ac:dyDescent="0.25">
      <c r="B2114" s="73" t="s">
        <v>2427</v>
      </c>
      <c r="C2114" s="60" t="s">
        <v>1743</v>
      </c>
      <c r="D2114" s="54" t="s">
        <v>98</v>
      </c>
      <c r="E2114" s="98" t="s">
        <v>1061</v>
      </c>
      <c r="F2114" s="359">
        <v>2025.15</v>
      </c>
      <c r="G2114" s="99">
        <f t="shared" si="240"/>
        <v>405.03000000000003</v>
      </c>
      <c r="H2114" s="74">
        <f t="shared" si="241"/>
        <v>2430.1800000000003</v>
      </c>
    </row>
    <row r="2115" spans="2:13" ht="31.5" x14ac:dyDescent="0.25">
      <c r="B2115" s="73" t="s">
        <v>2428</v>
      </c>
      <c r="C2115" s="60" t="s">
        <v>1744</v>
      </c>
      <c r="D2115" s="54" t="s">
        <v>98</v>
      </c>
      <c r="E2115" s="98" t="s">
        <v>1061</v>
      </c>
      <c r="F2115" s="359">
        <v>764.57</v>
      </c>
      <c r="G2115" s="99">
        <f t="shared" si="240"/>
        <v>152.91400000000002</v>
      </c>
      <c r="H2115" s="74">
        <f t="shared" si="241"/>
        <v>917.48400000000004</v>
      </c>
      <c r="I2115" s="51"/>
    </row>
    <row r="2116" spans="2:13" x14ac:dyDescent="0.25">
      <c r="B2116" s="73" t="s">
        <v>2429</v>
      </c>
      <c r="C2116" s="60" t="s">
        <v>1745</v>
      </c>
      <c r="D2116" s="54" t="s">
        <v>98</v>
      </c>
      <c r="E2116" s="98" t="s">
        <v>1061</v>
      </c>
      <c r="F2116" s="359">
        <v>1131.97</v>
      </c>
      <c r="G2116" s="99">
        <f t="shared" si="240"/>
        <v>226.39400000000001</v>
      </c>
      <c r="H2116" s="74">
        <f t="shared" si="241"/>
        <v>1358.364</v>
      </c>
      <c r="I2116" s="51"/>
    </row>
    <row r="2117" spans="2:13" x14ac:dyDescent="0.25">
      <c r="B2117" s="96" t="s">
        <v>1746</v>
      </c>
      <c r="C2117" s="59" t="s">
        <v>1747</v>
      </c>
      <c r="D2117" s="98"/>
      <c r="E2117" s="97"/>
      <c r="F2117" s="359"/>
      <c r="G2117" s="99">
        <f t="shared" si="240"/>
        <v>0</v>
      </c>
      <c r="H2117" s="74">
        <f t="shared" si="241"/>
        <v>0</v>
      </c>
      <c r="I2117" s="51"/>
    </row>
    <row r="2118" spans="2:13" x14ac:dyDescent="0.25">
      <c r="B2118" s="73" t="s">
        <v>1748</v>
      </c>
      <c r="C2118" s="60" t="s">
        <v>1749</v>
      </c>
      <c r="D2118" s="54" t="s">
        <v>1229</v>
      </c>
      <c r="E2118" s="98" t="s">
        <v>1061</v>
      </c>
      <c r="F2118" s="359">
        <v>1566.54</v>
      </c>
      <c r="G2118" s="99">
        <f t="shared" si="240"/>
        <v>313.30799999999999</v>
      </c>
      <c r="H2118" s="74">
        <f t="shared" si="241"/>
        <v>1879.848</v>
      </c>
      <c r="I2118" s="51"/>
    </row>
    <row r="2119" spans="2:13" x14ac:dyDescent="0.25">
      <c r="B2119" s="73" t="s">
        <v>1750</v>
      </c>
      <c r="C2119" s="60" t="s">
        <v>1751</v>
      </c>
      <c r="D2119" s="54" t="s">
        <v>167</v>
      </c>
      <c r="E2119" s="98" t="s">
        <v>1061</v>
      </c>
      <c r="F2119" s="359">
        <v>571.91999999999996</v>
      </c>
      <c r="G2119" s="99">
        <f t="shared" si="240"/>
        <v>114.384</v>
      </c>
      <c r="H2119" s="74">
        <f t="shared" si="241"/>
        <v>686.30399999999997</v>
      </c>
      <c r="I2119" s="51"/>
    </row>
    <row r="2120" spans="2:13" x14ac:dyDescent="0.25">
      <c r="B2120" s="73" t="s">
        <v>1752</v>
      </c>
      <c r="C2120" s="60" t="s">
        <v>1753</v>
      </c>
      <c r="D2120" s="54" t="s">
        <v>1754</v>
      </c>
      <c r="E2120" s="98" t="s">
        <v>1061</v>
      </c>
      <c r="F2120" s="359">
        <v>702.48</v>
      </c>
      <c r="G2120" s="99">
        <f t="shared" ref="G2120:G2188" si="242">F2120*0.2</f>
        <v>140.49600000000001</v>
      </c>
      <c r="H2120" s="74">
        <f t="shared" ref="H2120:H2188" si="243">F2120+G2120</f>
        <v>842.976</v>
      </c>
      <c r="I2120" s="51"/>
    </row>
    <row r="2121" spans="2:13" ht="31.5" x14ac:dyDescent="0.25">
      <c r="B2121" s="73" t="s">
        <v>1755</v>
      </c>
      <c r="C2121" s="60" t="s">
        <v>1756</v>
      </c>
      <c r="D2121" s="54" t="s">
        <v>1229</v>
      </c>
      <c r="E2121" s="98" t="s">
        <v>1061</v>
      </c>
      <c r="F2121" s="359">
        <v>632.88</v>
      </c>
      <c r="G2121" s="99">
        <f t="shared" si="242"/>
        <v>126.57600000000001</v>
      </c>
      <c r="H2121" s="74">
        <f t="shared" si="243"/>
        <v>759.45600000000002</v>
      </c>
      <c r="I2121" s="51"/>
    </row>
    <row r="2122" spans="2:13" ht="31.5" x14ac:dyDescent="0.25">
      <c r="B2122" s="73" t="s">
        <v>1757</v>
      </c>
      <c r="C2122" s="60" t="s">
        <v>1758</v>
      </c>
      <c r="D2122" s="54" t="s">
        <v>1229</v>
      </c>
      <c r="E2122" s="98" t="s">
        <v>1759</v>
      </c>
      <c r="F2122" s="359">
        <v>548.72</v>
      </c>
      <c r="G2122" s="99">
        <f t="shared" si="242"/>
        <v>109.74400000000001</v>
      </c>
      <c r="H2122" s="74">
        <f t="shared" si="243"/>
        <v>658.46400000000006</v>
      </c>
      <c r="I2122" s="51"/>
      <c r="J2122"/>
      <c r="K2122"/>
      <c r="L2122"/>
      <c r="M2122"/>
    </row>
    <row r="2123" spans="2:13" ht="31.5" x14ac:dyDescent="0.25">
      <c r="B2123" s="96" t="s">
        <v>1760</v>
      </c>
      <c r="C2123" s="59" t="s">
        <v>1761</v>
      </c>
      <c r="D2123" s="65"/>
      <c r="E2123" s="97"/>
      <c r="F2123" s="57"/>
      <c r="G2123" s="99"/>
      <c r="H2123" s="74"/>
      <c r="I2123" s="51"/>
      <c r="J2123"/>
      <c r="K2123"/>
      <c r="L2123"/>
      <c r="M2123"/>
    </row>
    <row r="2124" spans="2:13" x14ac:dyDescent="0.25">
      <c r="B2124" s="73" t="s">
        <v>1762</v>
      </c>
      <c r="C2124" s="60" t="s">
        <v>1763</v>
      </c>
      <c r="D2124" s="54" t="s">
        <v>176</v>
      </c>
      <c r="E2124" s="98" t="s">
        <v>1061</v>
      </c>
      <c r="F2124" s="359">
        <v>998.52</v>
      </c>
      <c r="G2124" s="99">
        <f t="shared" si="242"/>
        <v>199.70400000000001</v>
      </c>
      <c r="H2124" s="74">
        <f t="shared" si="243"/>
        <v>1198.2239999999999</v>
      </c>
      <c r="I2124" s="51"/>
      <c r="J2124"/>
      <c r="K2124"/>
      <c r="L2124"/>
      <c r="M2124"/>
    </row>
    <row r="2125" spans="2:13" x14ac:dyDescent="0.25">
      <c r="B2125" s="73" t="s">
        <v>1764</v>
      </c>
      <c r="C2125" s="60" t="s">
        <v>1765</v>
      </c>
      <c r="D2125" s="54" t="s">
        <v>176</v>
      </c>
      <c r="E2125" s="98" t="s">
        <v>1061</v>
      </c>
      <c r="F2125" s="359">
        <v>1280.81</v>
      </c>
      <c r="G2125" s="99">
        <f t="shared" si="242"/>
        <v>256.16199999999998</v>
      </c>
      <c r="H2125" s="74">
        <f t="shared" si="243"/>
        <v>1536.972</v>
      </c>
      <c r="I2125" s="51"/>
      <c r="J2125"/>
      <c r="K2125"/>
      <c r="L2125"/>
      <c r="M2125"/>
    </row>
    <row r="2126" spans="2:13" x14ac:dyDescent="0.25">
      <c r="B2126" s="73" t="s">
        <v>1766</v>
      </c>
      <c r="C2126" s="60" t="s">
        <v>1767</v>
      </c>
      <c r="D2126" s="54" t="s">
        <v>176</v>
      </c>
      <c r="E2126" s="98" t="s">
        <v>1061</v>
      </c>
      <c r="F2126" s="359">
        <v>538.58000000000004</v>
      </c>
      <c r="G2126" s="99">
        <f t="shared" si="242"/>
        <v>107.71600000000001</v>
      </c>
      <c r="H2126" s="74">
        <f t="shared" si="243"/>
        <v>646.29600000000005</v>
      </c>
      <c r="I2126" s="51"/>
      <c r="J2126"/>
      <c r="K2126"/>
      <c r="L2126"/>
      <c r="M2126"/>
    </row>
    <row r="2127" spans="2:13" x14ac:dyDescent="0.25">
      <c r="B2127" s="73" t="s">
        <v>1768</v>
      </c>
      <c r="C2127" s="60" t="s">
        <v>1769</v>
      </c>
      <c r="D2127" s="54" t="s">
        <v>176</v>
      </c>
      <c r="E2127" s="98" t="s">
        <v>1061</v>
      </c>
      <c r="F2127" s="359">
        <v>789.01</v>
      </c>
      <c r="G2127" s="99">
        <f t="shared" si="242"/>
        <v>157.80200000000002</v>
      </c>
      <c r="H2127" s="74">
        <f t="shared" si="243"/>
        <v>946.81200000000001</v>
      </c>
      <c r="I2127" s="51"/>
      <c r="J2127"/>
      <c r="K2127"/>
      <c r="L2127"/>
      <c r="M2127"/>
    </row>
    <row r="2128" spans="2:13" x14ac:dyDescent="0.25">
      <c r="B2128" s="73" t="s">
        <v>1770</v>
      </c>
      <c r="C2128" s="60" t="s">
        <v>1771</v>
      </c>
      <c r="D2128" s="54" t="s">
        <v>176</v>
      </c>
      <c r="E2128" s="98" t="s">
        <v>1061</v>
      </c>
      <c r="F2128" s="359">
        <v>1068.0999999999999</v>
      </c>
      <c r="G2128" s="99">
        <f t="shared" si="242"/>
        <v>213.62</v>
      </c>
      <c r="H2128" s="74">
        <f t="shared" si="243"/>
        <v>1281.7199999999998</v>
      </c>
      <c r="I2128" s="51"/>
      <c r="J2128"/>
      <c r="K2128"/>
      <c r="L2128"/>
      <c r="M2128"/>
    </row>
    <row r="2129" spans="2:13" x14ac:dyDescent="0.25">
      <c r="B2129" s="73" t="s">
        <v>1772</v>
      </c>
      <c r="C2129" s="60" t="s">
        <v>1773</v>
      </c>
      <c r="D2129" s="54" t="s">
        <v>176</v>
      </c>
      <c r="E2129" s="98" t="s">
        <v>1061</v>
      </c>
      <c r="F2129" s="359">
        <v>251.04</v>
      </c>
      <c r="G2129" s="99">
        <f t="shared" si="242"/>
        <v>50.207999999999998</v>
      </c>
      <c r="H2129" s="74">
        <f t="shared" si="243"/>
        <v>301.24799999999999</v>
      </c>
      <c r="I2129" s="51"/>
      <c r="J2129"/>
      <c r="K2129"/>
      <c r="L2129"/>
      <c r="M2129"/>
    </row>
    <row r="2130" spans="2:13" x14ac:dyDescent="0.25">
      <c r="B2130" s="73" t="s">
        <v>1774</v>
      </c>
      <c r="C2130" s="60" t="s">
        <v>1775</v>
      </c>
      <c r="D2130" s="54" t="s">
        <v>176</v>
      </c>
      <c r="E2130" s="98" t="s">
        <v>1061</v>
      </c>
      <c r="F2130" s="359">
        <v>1699.14</v>
      </c>
      <c r="G2130" s="99">
        <f t="shared" si="242"/>
        <v>339.82800000000003</v>
      </c>
      <c r="H2130" s="74">
        <f t="shared" si="243"/>
        <v>2038.9680000000001</v>
      </c>
      <c r="I2130" s="51"/>
      <c r="J2130"/>
      <c r="K2130"/>
      <c r="L2130"/>
      <c r="M2130"/>
    </row>
    <row r="2131" spans="2:13" x14ac:dyDescent="0.25">
      <c r="B2131" s="96" t="s">
        <v>1776</v>
      </c>
      <c r="C2131" s="59" t="s">
        <v>1777</v>
      </c>
      <c r="D2131" s="340"/>
      <c r="E2131" s="97"/>
      <c r="F2131" s="359"/>
      <c r="G2131" s="99"/>
      <c r="H2131" s="74"/>
      <c r="I2131" s="51"/>
      <c r="J2131"/>
      <c r="K2131"/>
      <c r="L2131"/>
      <c r="M2131"/>
    </row>
    <row r="2132" spans="2:13" ht="31.5" x14ac:dyDescent="0.25">
      <c r="B2132" s="73" t="s">
        <v>1778</v>
      </c>
      <c r="C2132" s="60" t="s">
        <v>3015</v>
      </c>
      <c r="D2132" s="54"/>
      <c r="E2132" s="98"/>
      <c r="F2132" s="359"/>
      <c r="G2132" s="99"/>
      <c r="H2132" s="74"/>
      <c r="I2132" s="51"/>
      <c r="J2132"/>
      <c r="K2132"/>
      <c r="L2132"/>
      <c r="M2132"/>
    </row>
    <row r="2133" spans="2:13" ht="31.5" x14ac:dyDescent="0.25">
      <c r="B2133" s="73" t="s">
        <v>2430</v>
      </c>
      <c r="C2133" s="60" t="s">
        <v>3016</v>
      </c>
      <c r="D2133" s="54" t="s">
        <v>176</v>
      </c>
      <c r="E2133" s="98" t="s">
        <v>1061</v>
      </c>
      <c r="F2133" s="359">
        <v>482.99</v>
      </c>
      <c r="G2133" s="99">
        <f t="shared" si="242"/>
        <v>96.598000000000013</v>
      </c>
      <c r="H2133" s="74">
        <f t="shared" si="243"/>
        <v>579.58799999999997</v>
      </c>
      <c r="I2133" s="51"/>
      <c r="J2133"/>
      <c r="K2133"/>
      <c r="L2133"/>
      <c r="M2133"/>
    </row>
    <row r="2134" spans="2:13" ht="31.5" x14ac:dyDescent="0.25">
      <c r="B2134" s="73" t="s">
        <v>2431</v>
      </c>
      <c r="C2134" s="60" t="s">
        <v>3017</v>
      </c>
      <c r="D2134" s="54" t="s">
        <v>176</v>
      </c>
      <c r="E2134" s="98" t="s">
        <v>1061</v>
      </c>
      <c r="F2134" s="359">
        <v>485.06</v>
      </c>
      <c r="G2134" s="99">
        <f t="shared" si="242"/>
        <v>97.012</v>
      </c>
      <c r="H2134" s="74">
        <f t="shared" si="243"/>
        <v>582.072</v>
      </c>
      <c r="I2134" s="51"/>
      <c r="J2134"/>
      <c r="K2134"/>
      <c r="L2134"/>
      <c r="M2134"/>
    </row>
    <row r="2135" spans="2:13" ht="31.5" x14ac:dyDescent="0.25">
      <c r="B2135" s="73" t="s">
        <v>2432</v>
      </c>
      <c r="C2135" s="60" t="s">
        <v>3018</v>
      </c>
      <c r="D2135" s="54" t="s">
        <v>176</v>
      </c>
      <c r="E2135" s="98" t="s">
        <v>1061</v>
      </c>
      <c r="F2135" s="359">
        <v>486.78</v>
      </c>
      <c r="G2135" s="99">
        <f t="shared" si="242"/>
        <v>97.355999999999995</v>
      </c>
      <c r="H2135" s="74">
        <f t="shared" si="243"/>
        <v>584.13599999999997</v>
      </c>
      <c r="I2135" s="51"/>
      <c r="J2135"/>
      <c r="K2135"/>
      <c r="L2135"/>
      <c r="M2135"/>
    </row>
    <row r="2136" spans="2:13" ht="31.5" x14ac:dyDescent="0.25">
      <c r="B2136" s="73" t="s">
        <v>1779</v>
      </c>
      <c r="C2136" s="60" t="s">
        <v>3019</v>
      </c>
      <c r="D2136" s="54" t="s">
        <v>176</v>
      </c>
      <c r="E2136" s="98" t="s">
        <v>1061</v>
      </c>
      <c r="F2136" s="359">
        <v>602.96</v>
      </c>
      <c r="G2136" s="99">
        <f t="shared" si="242"/>
        <v>120.59200000000001</v>
      </c>
      <c r="H2136" s="74">
        <f t="shared" si="243"/>
        <v>723.55200000000002</v>
      </c>
      <c r="I2136" s="51"/>
      <c r="J2136"/>
      <c r="K2136"/>
      <c r="L2136"/>
      <c r="M2136"/>
    </row>
    <row r="2137" spans="2:13" x14ac:dyDescent="0.25">
      <c r="B2137" s="73" t="s">
        <v>1780</v>
      </c>
      <c r="C2137" s="60" t="s">
        <v>1781</v>
      </c>
      <c r="D2137" s="54" t="s">
        <v>176</v>
      </c>
      <c r="E2137" s="98" t="s">
        <v>1061</v>
      </c>
      <c r="F2137" s="359">
        <v>653.45000000000005</v>
      </c>
      <c r="G2137" s="99">
        <f t="shared" si="242"/>
        <v>130.69000000000003</v>
      </c>
      <c r="H2137" s="74">
        <f t="shared" si="243"/>
        <v>784.1400000000001</v>
      </c>
      <c r="I2137" s="51"/>
      <c r="J2137"/>
      <c r="K2137"/>
      <c r="L2137"/>
      <c r="M2137"/>
    </row>
    <row r="2138" spans="2:13" ht="31.5" x14ac:dyDescent="0.25">
      <c r="B2138" s="73" t="s">
        <v>1782</v>
      </c>
      <c r="C2138" s="60" t="s">
        <v>3020</v>
      </c>
      <c r="D2138" s="54" t="s">
        <v>176</v>
      </c>
      <c r="E2138" s="98" t="s">
        <v>1061</v>
      </c>
      <c r="F2138" s="359">
        <v>960.87</v>
      </c>
      <c r="G2138" s="99">
        <f t="shared" si="242"/>
        <v>192.17400000000001</v>
      </c>
      <c r="H2138" s="74">
        <f t="shared" si="243"/>
        <v>1153.0440000000001</v>
      </c>
      <c r="I2138" s="51"/>
      <c r="J2138"/>
      <c r="K2138"/>
      <c r="L2138"/>
      <c r="M2138"/>
    </row>
    <row r="2139" spans="2:13" ht="31.5" x14ac:dyDescent="0.25">
      <c r="B2139" s="73" t="s">
        <v>2433</v>
      </c>
      <c r="C2139" s="60" t="s">
        <v>3021</v>
      </c>
      <c r="D2139" s="54" t="s">
        <v>176</v>
      </c>
      <c r="E2139" s="98" t="s">
        <v>1061</v>
      </c>
      <c r="F2139" s="359">
        <f>F2138*2</f>
        <v>1921.74</v>
      </c>
      <c r="G2139" s="99">
        <f t="shared" si="242"/>
        <v>384.34800000000001</v>
      </c>
      <c r="H2139" s="74">
        <f t="shared" si="243"/>
        <v>2306.0880000000002</v>
      </c>
      <c r="I2139" s="51"/>
      <c r="J2139"/>
      <c r="K2139"/>
      <c r="L2139"/>
      <c r="M2139"/>
    </row>
    <row r="2140" spans="2:13" ht="31.5" x14ac:dyDescent="0.25">
      <c r="B2140" s="73" t="s">
        <v>2434</v>
      </c>
      <c r="C2140" s="60" t="s">
        <v>3022</v>
      </c>
      <c r="D2140" s="54" t="s">
        <v>176</v>
      </c>
      <c r="E2140" s="98" t="s">
        <v>1061</v>
      </c>
      <c r="F2140" s="359">
        <v>1034.9000000000001</v>
      </c>
      <c r="G2140" s="99">
        <f t="shared" si="242"/>
        <v>206.98000000000002</v>
      </c>
      <c r="H2140" s="74">
        <f t="shared" si="243"/>
        <v>1241.8800000000001</v>
      </c>
      <c r="I2140" s="51"/>
      <c r="J2140"/>
      <c r="K2140"/>
      <c r="L2140"/>
      <c r="M2140"/>
    </row>
    <row r="2141" spans="2:13" ht="31.5" x14ac:dyDescent="0.25">
      <c r="B2141" s="73" t="s">
        <v>2435</v>
      </c>
      <c r="C2141" s="60" t="s">
        <v>3023</v>
      </c>
      <c r="D2141" s="54" t="s">
        <v>176</v>
      </c>
      <c r="E2141" s="98" t="s">
        <v>1061</v>
      </c>
      <c r="F2141" s="359">
        <f>F2140*2</f>
        <v>2069.8000000000002</v>
      </c>
      <c r="G2141" s="99">
        <f t="shared" si="242"/>
        <v>413.96000000000004</v>
      </c>
      <c r="H2141" s="74">
        <f t="shared" si="243"/>
        <v>2483.7600000000002</v>
      </c>
      <c r="I2141" s="51"/>
      <c r="J2141"/>
      <c r="K2141"/>
      <c r="L2141"/>
      <c r="M2141"/>
    </row>
    <row r="2142" spans="2:13" ht="31.5" x14ac:dyDescent="0.25">
      <c r="B2142" s="73" t="s">
        <v>2436</v>
      </c>
      <c r="C2142" s="60" t="s">
        <v>822</v>
      </c>
      <c r="D2142" s="54" t="s">
        <v>176</v>
      </c>
      <c r="E2142" s="98" t="s">
        <v>1061</v>
      </c>
      <c r="F2142" s="359">
        <v>1550.34</v>
      </c>
      <c r="G2142" s="99">
        <f t="shared" si="242"/>
        <v>310.06799999999998</v>
      </c>
      <c r="H2142" s="74">
        <f t="shared" si="243"/>
        <v>1860.4079999999999</v>
      </c>
      <c r="I2142" s="51"/>
      <c r="J2142"/>
      <c r="K2142"/>
      <c r="L2142"/>
      <c r="M2142"/>
    </row>
    <row r="2143" spans="2:13" x14ac:dyDescent="0.25">
      <c r="B2143" s="73" t="s">
        <v>2437</v>
      </c>
      <c r="C2143" s="60" t="s">
        <v>825</v>
      </c>
      <c r="D2143" s="54" t="s">
        <v>176</v>
      </c>
      <c r="E2143" s="98" t="s">
        <v>1061</v>
      </c>
      <c r="F2143" s="359">
        <v>764.57</v>
      </c>
      <c r="G2143" s="99">
        <f t="shared" si="242"/>
        <v>152.91400000000002</v>
      </c>
      <c r="H2143" s="74">
        <f t="shared" si="243"/>
        <v>917.48400000000004</v>
      </c>
      <c r="I2143" s="51"/>
      <c r="J2143"/>
      <c r="K2143"/>
      <c r="L2143"/>
      <c r="M2143"/>
    </row>
    <row r="2144" spans="2:13" x14ac:dyDescent="0.25">
      <c r="B2144" s="73" t="s">
        <v>2438</v>
      </c>
      <c r="C2144" s="60" t="s">
        <v>192</v>
      </c>
      <c r="D2144" s="54" t="s">
        <v>176</v>
      </c>
      <c r="E2144" s="98" t="s">
        <v>1061</v>
      </c>
      <c r="F2144" s="359">
        <v>548.08000000000004</v>
      </c>
      <c r="G2144" s="99">
        <f t="shared" si="242"/>
        <v>109.61600000000001</v>
      </c>
      <c r="H2144" s="74">
        <f t="shared" si="243"/>
        <v>657.69600000000003</v>
      </c>
      <c r="I2144" s="51"/>
      <c r="J2144"/>
      <c r="K2144"/>
      <c r="L2144"/>
      <c r="M2144"/>
    </row>
    <row r="2145" spans="2:13" ht="31.5" x14ac:dyDescent="0.25">
      <c r="B2145" s="73" t="s">
        <v>2439</v>
      </c>
      <c r="C2145" s="60" t="s">
        <v>3024</v>
      </c>
      <c r="D2145" s="54" t="s">
        <v>176</v>
      </c>
      <c r="E2145" s="98" t="s">
        <v>1061</v>
      </c>
      <c r="F2145" s="359">
        <v>690.55</v>
      </c>
      <c r="G2145" s="99">
        <f t="shared" si="242"/>
        <v>138.10999999999999</v>
      </c>
      <c r="H2145" s="74">
        <f t="shared" si="243"/>
        <v>828.66</v>
      </c>
      <c r="I2145" s="51"/>
      <c r="J2145"/>
      <c r="K2145"/>
      <c r="L2145"/>
      <c r="M2145"/>
    </row>
    <row r="2146" spans="2:13" ht="31.5" x14ac:dyDescent="0.25">
      <c r="B2146" s="73" t="s">
        <v>2440</v>
      </c>
      <c r="C2146" s="60" t="s">
        <v>819</v>
      </c>
      <c r="D2146" s="54" t="s">
        <v>176</v>
      </c>
      <c r="E2146" s="98" t="s">
        <v>1061</v>
      </c>
      <c r="F2146" s="359">
        <v>205.37</v>
      </c>
      <c r="G2146" s="99">
        <f t="shared" si="242"/>
        <v>41.074000000000005</v>
      </c>
      <c r="H2146" s="74">
        <f t="shared" si="243"/>
        <v>246.44400000000002</v>
      </c>
      <c r="I2146" s="51"/>
      <c r="J2146"/>
      <c r="K2146"/>
      <c r="L2146"/>
      <c r="M2146"/>
    </row>
    <row r="2147" spans="2:13" x14ac:dyDescent="0.25">
      <c r="B2147" s="73" t="s">
        <v>2441</v>
      </c>
      <c r="C2147" s="60" t="s">
        <v>1783</v>
      </c>
      <c r="D2147" s="54" t="s">
        <v>176</v>
      </c>
      <c r="E2147" s="98" t="s">
        <v>1061</v>
      </c>
      <c r="F2147" s="359">
        <v>436.88</v>
      </c>
      <c r="G2147" s="99">
        <f t="shared" si="242"/>
        <v>87.376000000000005</v>
      </c>
      <c r="H2147" s="74">
        <f t="shared" si="243"/>
        <v>524.25599999999997</v>
      </c>
      <c r="I2147" s="51"/>
      <c r="J2147"/>
      <c r="K2147"/>
      <c r="L2147"/>
      <c r="M2147"/>
    </row>
    <row r="2148" spans="2:13" x14ac:dyDescent="0.25">
      <c r="B2148" s="73" t="s">
        <v>2442</v>
      </c>
      <c r="C2148" s="60" t="s">
        <v>1784</v>
      </c>
      <c r="D2148" s="54" t="s">
        <v>176</v>
      </c>
      <c r="E2148" s="98" t="s">
        <v>1061</v>
      </c>
      <c r="F2148" s="359">
        <v>436.88</v>
      </c>
      <c r="G2148" s="99">
        <f t="shared" si="242"/>
        <v>87.376000000000005</v>
      </c>
      <c r="H2148" s="74">
        <f t="shared" si="243"/>
        <v>524.25599999999997</v>
      </c>
      <c r="I2148" s="51"/>
      <c r="J2148"/>
      <c r="K2148"/>
      <c r="L2148"/>
      <c r="M2148"/>
    </row>
    <row r="2149" spans="2:13" x14ac:dyDescent="0.25">
      <c r="B2149" s="73" t="s">
        <v>2443</v>
      </c>
      <c r="C2149" s="60" t="s">
        <v>1785</v>
      </c>
      <c r="D2149" s="54" t="s">
        <v>176</v>
      </c>
      <c r="E2149" s="98" t="s">
        <v>1061</v>
      </c>
      <c r="F2149" s="359">
        <v>1889.56</v>
      </c>
      <c r="G2149" s="99">
        <f t="shared" si="242"/>
        <v>377.91200000000003</v>
      </c>
      <c r="H2149" s="74">
        <f t="shared" si="243"/>
        <v>2267.4719999999998</v>
      </c>
      <c r="I2149" s="51"/>
      <c r="J2149"/>
      <c r="K2149"/>
      <c r="L2149"/>
      <c r="M2149"/>
    </row>
    <row r="2150" spans="2:13" x14ac:dyDescent="0.25">
      <c r="B2150" s="73" t="s">
        <v>2444</v>
      </c>
      <c r="C2150" s="60" t="s">
        <v>1786</v>
      </c>
      <c r="D2150" s="54" t="s">
        <v>176</v>
      </c>
      <c r="E2150" s="98" t="s">
        <v>1061</v>
      </c>
      <c r="F2150" s="359">
        <v>1510.21</v>
      </c>
      <c r="G2150" s="99">
        <f t="shared" si="242"/>
        <v>302.04200000000003</v>
      </c>
      <c r="H2150" s="74">
        <f t="shared" si="243"/>
        <v>1812.252</v>
      </c>
      <c r="I2150" s="51"/>
      <c r="J2150"/>
      <c r="K2150"/>
      <c r="L2150"/>
      <c r="M2150"/>
    </row>
    <row r="2151" spans="2:13" x14ac:dyDescent="0.25">
      <c r="B2151" s="73" t="s">
        <v>2445</v>
      </c>
      <c r="C2151" s="60" t="s">
        <v>1787</v>
      </c>
      <c r="D2151" s="54" t="s">
        <v>176</v>
      </c>
      <c r="E2151" s="98" t="s">
        <v>1061</v>
      </c>
      <c r="F2151" s="359">
        <v>1351.87</v>
      </c>
      <c r="G2151" s="99">
        <f t="shared" si="242"/>
        <v>270.37399999999997</v>
      </c>
      <c r="H2151" s="74">
        <f t="shared" si="243"/>
        <v>1622.2439999999999</v>
      </c>
      <c r="I2151" s="51"/>
      <c r="J2151"/>
      <c r="K2151"/>
      <c r="L2151"/>
      <c r="M2151"/>
    </row>
    <row r="2152" spans="2:13" ht="47.25" x14ac:dyDescent="0.25">
      <c r="B2152" s="73" t="s">
        <v>2446</v>
      </c>
      <c r="C2152" s="60" t="s">
        <v>1788</v>
      </c>
      <c r="D2152" s="54"/>
      <c r="E2152" s="98" t="s">
        <v>1064</v>
      </c>
      <c r="F2152" s="359">
        <v>2936.32</v>
      </c>
      <c r="G2152" s="99">
        <f t="shared" si="242"/>
        <v>587.26400000000001</v>
      </c>
      <c r="H2152" s="74">
        <f t="shared" si="243"/>
        <v>3523.5840000000003</v>
      </c>
      <c r="I2152" s="51"/>
      <c r="J2152"/>
      <c r="K2152"/>
      <c r="L2152"/>
      <c r="M2152"/>
    </row>
    <row r="2153" spans="2:13" ht="31.5" x14ac:dyDescent="0.25">
      <c r="B2153" s="73" t="s">
        <v>2447</v>
      </c>
      <c r="C2153" s="60" t="s">
        <v>1789</v>
      </c>
      <c r="D2153" s="54" t="s">
        <v>176</v>
      </c>
      <c r="E2153" s="98" t="s">
        <v>1061</v>
      </c>
      <c r="F2153" s="359">
        <v>512.03</v>
      </c>
      <c r="G2153" s="99">
        <f t="shared" ref="G2153:G2157" si="244">F2153*20%</f>
        <v>102.40600000000001</v>
      </c>
      <c r="H2153" s="285">
        <f t="shared" si="243"/>
        <v>614.43599999999992</v>
      </c>
      <c r="I2153" s="51"/>
      <c r="J2153"/>
      <c r="K2153"/>
      <c r="L2153"/>
      <c r="M2153"/>
    </row>
    <row r="2154" spans="2:13" ht="31.5" x14ac:dyDescent="0.25">
      <c r="B2154" s="73" t="s">
        <v>2448</v>
      </c>
      <c r="C2154" s="60" t="s">
        <v>1790</v>
      </c>
      <c r="D2154" s="54" t="s">
        <v>176</v>
      </c>
      <c r="E2154" s="98" t="s">
        <v>1061</v>
      </c>
      <c r="F2154" s="359">
        <v>522.03</v>
      </c>
      <c r="G2154" s="99">
        <f t="shared" si="244"/>
        <v>104.40600000000001</v>
      </c>
      <c r="H2154" s="285">
        <f t="shared" si="243"/>
        <v>626.43599999999992</v>
      </c>
      <c r="I2154" s="51"/>
      <c r="J2154"/>
      <c r="K2154"/>
      <c r="L2154"/>
      <c r="M2154"/>
    </row>
    <row r="2155" spans="2:13" ht="63" x14ac:dyDescent="0.25">
      <c r="B2155" s="73" t="s">
        <v>2449</v>
      </c>
      <c r="C2155" s="60" t="s">
        <v>1791</v>
      </c>
      <c r="D2155" s="54" t="s">
        <v>176</v>
      </c>
      <c r="E2155" s="98" t="s">
        <v>1061</v>
      </c>
      <c r="F2155" s="359">
        <v>521.03</v>
      </c>
      <c r="G2155" s="99">
        <f t="shared" si="244"/>
        <v>104.206</v>
      </c>
      <c r="H2155" s="285">
        <f t="shared" si="243"/>
        <v>625.23599999999999</v>
      </c>
      <c r="I2155" s="51"/>
      <c r="J2155"/>
      <c r="K2155"/>
      <c r="L2155"/>
      <c r="M2155"/>
    </row>
    <row r="2156" spans="2:13" ht="47.25" x14ac:dyDescent="0.25">
      <c r="B2156" s="73" t="s">
        <v>2450</v>
      </c>
      <c r="C2156" s="60" t="s">
        <v>1792</v>
      </c>
      <c r="D2156" s="54" t="s">
        <v>176</v>
      </c>
      <c r="E2156" s="98" t="s">
        <v>1061</v>
      </c>
      <c r="F2156" s="359">
        <v>520.53</v>
      </c>
      <c r="G2156" s="99">
        <f t="shared" si="244"/>
        <v>104.10599999999999</v>
      </c>
      <c r="H2156" s="285">
        <f t="shared" si="243"/>
        <v>624.63599999999997</v>
      </c>
      <c r="I2156" s="51"/>
      <c r="J2156"/>
      <c r="K2156"/>
      <c r="L2156"/>
      <c r="M2156"/>
    </row>
    <row r="2157" spans="2:13" ht="47.25" x14ac:dyDescent="0.25">
      <c r="B2157" s="73" t="s">
        <v>2451</v>
      </c>
      <c r="C2157" s="60" t="s">
        <v>1793</v>
      </c>
      <c r="D2157" s="54" t="s">
        <v>176</v>
      </c>
      <c r="E2157" s="98" t="s">
        <v>1061</v>
      </c>
      <c r="F2157" s="359">
        <v>542.53</v>
      </c>
      <c r="G2157" s="99">
        <f t="shared" si="244"/>
        <v>108.506</v>
      </c>
      <c r="H2157" s="285">
        <f t="shared" si="243"/>
        <v>651.03599999999994</v>
      </c>
      <c r="I2157" s="51"/>
      <c r="J2157"/>
      <c r="K2157"/>
      <c r="L2157"/>
      <c r="M2157"/>
    </row>
    <row r="2158" spans="2:13" x14ac:dyDescent="0.25">
      <c r="B2158" s="96" t="s">
        <v>1794</v>
      </c>
      <c r="C2158" s="59" t="s">
        <v>1795</v>
      </c>
      <c r="D2158" s="340"/>
      <c r="E2158" s="97"/>
      <c r="F2158" s="359"/>
      <c r="G2158" s="99"/>
      <c r="H2158" s="74"/>
      <c r="I2158" s="51"/>
      <c r="J2158"/>
      <c r="K2158"/>
      <c r="L2158"/>
      <c r="M2158"/>
    </row>
    <row r="2159" spans="2:13" x14ac:dyDescent="0.25">
      <c r="B2159" s="73" t="s">
        <v>1796</v>
      </c>
      <c r="C2159" s="58" t="s">
        <v>51</v>
      </c>
      <c r="D2159" s="54" t="s">
        <v>1797</v>
      </c>
      <c r="E2159" s="98" t="s">
        <v>1061</v>
      </c>
      <c r="F2159" s="359">
        <v>3023.64</v>
      </c>
      <c r="G2159" s="99">
        <f t="shared" si="242"/>
        <v>604.72799999999995</v>
      </c>
      <c r="H2159" s="74">
        <f t="shared" si="243"/>
        <v>3628.3679999999999</v>
      </c>
      <c r="I2159" s="51"/>
      <c r="J2159"/>
      <c r="K2159"/>
      <c r="L2159"/>
      <c r="M2159"/>
    </row>
    <row r="2160" spans="2:13" x14ac:dyDescent="0.25">
      <c r="B2160" s="73" t="s">
        <v>1798</v>
      </c>
      <c r="C2160" s="58" t="s">
        <v>52</v>
      </c>
      <c r="D2160" s="54" t="s">
        <v>1797</v>
      </c>
      <c r="E2160" s="98" t="s">
        <v>1061</v>
      </c>
      <c r="F2160" s="359">
        <v>3599.43</v>
      </c>
      <c r="G2160" s="99">
        <f t="shared" si="242"/>
        <v>719.88599999999997</v>
      </c>
      <c r="H2160" s="74">
        <f t="shared" si="243"/>
        <v>4319.3159999999998</v>
      </c>
      <c r="I2160" s="51"/>
      <c r="J2160"/>
      <c r="K2160"/>
      <c r="L2160"/>
      <c r="M2160"/>
    </row>
    <row r="2161" spans="2:13" x14ac:dyDescent="0.25">
      <c r="B2161" s="73" t="s">
        <v>1799</v>
      </c>
      <c r="C2161" s="58" t="s">
        <v>57</v>
      </c>
      <c r="D2161" s="54" t="s">
        <v>1797</v>
      </c>
      <c r="E2161" s="98" t="s">
        <v>1061</v>
      </c>
      <c r="F2161" s="359">
        <v>3285.55</v>
      </c>
      <c r="G2161" s="99">
        <f t="shared" si="242"/>
        <v>657.11000000000013</v>
      </c>
      <c r="H2161" s="74">
        <f t="shared" si="243"/>
        <v>3942.6600000000003</v>
      </c>
      <c r="I2161" s="51"/>
      <c r="J2161"/>
      <c r="K2161"/>
      <c r="L2161"/>
      <c r="M2161"/>
    </row>
    <row r="2162" spans="2:13" x14ac:dyDescent="0.25">
      <c r="B2162" s="73" t="s">
        <v>1800</v>
      </c>
      <c r="C2162" s="60" t="s">
        <v>1801</v>
      </c>
      <c r="D2162" s="54" t="s">
        <v>1797</v>
      </c>
      <c r="E2162" s="98" t="s">
        <v>1061</v>
      </c>
      <c r="F2162" s="359">
        <v>3339.77</v>
      </c>
      <c r="G2162" s="99">
        <f t="shared" si="242"/>
        <v>667.95400000000006</v>
      </c>
      <c r="H2162" s="74">
        <f t="shared" si="243"/>
        <v>4007.7240000000002</v>
      </c>
      <c r="I2162" s="51"/>
      <c r="J2162"/>
      <c r="K2162"/>
      <c r="L2162"/>
      <c r="M2162"/>
    </row>
    <row r="2163" spans="2:13" x14ac:dyDescent="0.25">
      <c r="B2163" s="73" t="s">
        <v>1802</v>
      </c>
      <c r="C2163" s="58" t="s">
        <v>847</v>
      </c>
      <c r="D2163" s="54" t="s">
        <v>1797</v>
      </c>
      <c r="E2163" s="98" t="s">
        <v>1061</v>
      </c>
      <c r="F2163" s="359">
        <v>3244.08</v>
      </c>
      <c r="G2163" s="99">
        <f t="shared" si="242"/>
        <v>648.81600000000003</v>
      </c>
      <c r="H2163" s="74">
        <f t="shared" si="243"/>
        <v>3892.8959999999997</v>
      </c>
      <c r="J2163"/>
      <c r="K2163"/>
      <c r="L2163"/>
      <c r="M2163"/>
    </row>
    <row r="2164" spans="2:13" x14ac:dyDescent="0.25">
      <c r="B2164" s="73" t="s">
        <v>1803</v>
      </c>
      <c r="C2164" s="58" t="s">
        <v>848</v>
      </c>
      <c r="D2164" s="54" t="s">
        <v>1797</v>
      </c>
      <c r="E2164" s="98" t="s">
        <v>1061</v>
      </c>
      <c r="F2164" s="359">
        <v>2848.89</v>
      </c>
      <c r="G2164" s="99">
        <f t="shared" si="242"/>
        <v>569.77800000000002</v>
      </c>
      <c r="H2164" s="74">
        <f t="shared" si="243"/>
        <v>3418.6679999999997</v>
      </c>
      <c r="J2164"/>
      <c r="K2164"/>
      <c r="L2164"/>
      <c r="M2164"/>
    </row>
    <row r="2165" spans="2:13" s="51" customFormat="1" ht="31.5" x14ac:dyDescent="0.25">
      <c r="B2165" s="73" t="s">
        <v>2523</v>
      </c>
      <c r="C2165" s="60" t="s">
        <v>1804</v>
      </c>
      <c r="D2165" s="54" t="s">
        <v>1797</v>
      </c>
      <c r="E2165" s="98" t="s">
        <v>1805</v>
      </c>
      <c r="F2165" s="359">
        <v>4819.78</v>
      </c>
      <c r="G2165" s="99">
        <f t="shared" si="242"/>
        <v>963.95600000000002</v>
      </c>
      <c r="H2165" s="74">
        <f t="shared" si="243"/>
        <v>5783.7359999999999</v>
      </c>
      <c r="I2165" s="50"/>
    </row>
    <row r="2166" spans="2:13" x14ac:dyDescent="0.25">
      <c r="B2166" s="96" t="s">
        <v>1806</v>
      </c>
      <c r="C2166" s="59" t="s">
        <v>1807</v>
      </c>
      <c r="D2166" s="340"/>
      <c r="E2166" s="97"/>
      <c r="F2166" s="359"/>
      <c r="G2166" s="99"/>
      <c r="H2166" s="74"/>
      <c r="J2166"/>
      <c r="K2166"/>
      <c r="L2166"/>
      <c r="M2166"/>
    </row>
    <row r="2167" spans="2:13" x14ac:dyDescent="0.25">
      <c r="B2167" s="73"/>
      <c r="C2167" s="59" t="s">
        <v>1808</v>
      </c>
      <c r="D2167" s="340"/>
      <c r="E2167" s="97"/>
      <c r="F2167" s="359"/>
      <c r="G2167" s="99"/>
      <c r="H2167" s="74"/>
      <c r="J2167"/>
      <c r="K2167"/>
      <c r="L2167"/>
      <c r="M2167"/>
    </row>
    <row r="2168" spans="2:13" ht="31.5" x14ac:dyDescent="0.25">
      <c r="B2168" s="73" t="s">
        <v>1809</v>
      </c>
      <c r="C2168" s="60" t="s">
        <v>1810</v>
      </c>
      <c r="D2168" s="54" t="s">
        <v>1812</v>
      </c>
      <c r="E2168" s="98" t="s">
        <v>1811</v>
      </c>
      <c r="F2168" s="359">
        <v>4905.3900000000003</v>
      </c>
      <c r="G2168" s="99">
        <f t="shared" si="242"/>
        <v>981.07800000000009</v>
      </c>
      <c r="H2168" s="74">
        <f t="shared" si="243"/>
        <v>5886.4680000000008</v>
      </c>
      <c r="J2168"/>
      <c r="K2168"/>
      <c r="L2168"/>
      <c r="M2168"/>
    </row>
    <row r="2169" spans="2:13" x14ac:dyDescent="0.25">
      <c r="B2169" s="73" t="s">
        <v>1813</v>
      </c>
      <c r="C2169" s="60" t="s">
        <v>1814</v>
      </c>
      <c r="D2169" s="54" t="s">
        <v>1812</v>
      </c>
      <c r="E2169" s="98" t="s">
        <v>1811</v>
      </c>
      <c r="F2169" s="359">
        <v>1865.37</v>
      </c>
      <c r="G2169" s="99">
        <f t="shared" si="242"/>
        <v>373.07400000000001</v>
      </c>
      <c r="H2169" s="74">
        <f t="shared" si="243"/>
        <v>2238.444</v>
      </c>
      <c r="J2169"/>
      <c r="K2169"/>
      <c r="L2169"/>
      <c r="M2169"/>
    </row>
    <row r="2170" spans="2:13" x14ac:dyDescent="0.25">
      <c r="B2170" s="73" t="s">
        <v>1815</v>
      </c>
      <c r="C2170" s="60" t="s">
        <v>1816</v>
      </c>
      <c r="D2170" s="54" t="s">
        <v>1812</v>
      </c>
      <c r="E2170" s="98" t="s">
        <v>1811</v>
      </c>
      <c r="F2170" s="359">
        <v>1234.24</v>
      </c>
      <c r="G2170" s="99">
        <f t="shared" si="242"/>
        <v>246.84800000000001</v>
      </c>
      <c r="H2170" s="74">
        <f t="shared" si="243"/>
        <v>1481.088</v>
      </c>
      <c r="J2170"/>
      <c r="K2170"/>
      <c r="L2170"/>
      <c r="M2170"/>
    </row>
    <row r="2171" spans="2:13" x14ac:dyDescent="0.25">
      <c r="B2171" s="73" t="s">
        <v>1817</v>
      </c>
      <c r="C2171" s="60" t="s">
        <v>1818</v>
      </c>
      <c r="D2171" s="54" t="s">
        <v>1812</v>
      </c>
      <c r="E2171" s="98" t="s">
        <v>1811</v>
      </c>
      <c r="F2171" s="359">
        <v>1122.04</v>
      </c>
      <c r="G2171" s="99">
        <f t="shared" si="242"/>
        <v>224.40800000000002</v>
      </c>
      <c r="H2171" s="74">
        <f t="shared" si="243"/>
        <v>1346.4479999999999</v>
      </c>
      <c r="J2171"/>
      <c r="K2171"/>
      <c r="L2171"/>
      <c r="M2171"/>
    </row>
    <row r="2172" spans="2:13" x14ac:dyDescent="0.25">
      <c r="B2172" s="73" t="s">
        <v>1819</v>
      </c>
      <c r="C2172" s="60" t="s">
        <v>1820</v>
      </c>
      <c r="D2172" s="54" t="s">
        <v>1812</v>
      </c>
      <c r="E2172" s="98" t="s">
        <v>1811</v>
      </c>
      <c r="F2172" s="359">
        <v>855.54</v>
      </c>
      <c r="G2172" s="99">
        <f t="shared" si="242"/>
        <v>171.108</v>
      </c>
      <c r="H2172" s="74">
        <f t="shared" si="243"/>
        <v>1026.6479999999999</v>
      </c>
      <c r="J2172"/>
      <c r="K2172"/>
      <c r="L2172"/>
      <c r="M2172"/>
    </row>
    <row r="2173" spans="2:13" x14ac:dyDescent="0.25">
      <c r="B2173" s="73" t="s">
        <v>1821</v>
      </c>
      <c r="C2173" s="60" t="s">
        <v>1822</v>
      </c>
      <c r="D2173" s="54" t="s">
        <v>1812</v>
      </c>
      <c r="E2173" s="98" t="s">
        <v>1811</v>
      </c>
      <c r="F2173" s="359">
        <v>925.64</v>
      </c>
      <c r="G2173" s="99">
        <f t="shared" si="242"/>
        <v>185.12800000000001</v>
      </c>
      <c r="H2173" s="74">
        <f t="shared" si="243"/>
        <v>1110.768</v>
      </c>
      <c r="J2173"/>
      <c r="K2173"/>
      <c r="L2173"/>
      <c r="M2173"/>
    </row>
    <row r="2174" spans="2:13" x14ac:dyDescent="0.25">
      <c r="B2174" s="73" t="s">
        <v>1823</v>
      </c>
      <c r="C2174" s="60" t="s">
        <v>1824</v>
      </c>
      <c r="D2174" s="54" t="s">
        <v>1812</v>
      </c>
      <c r="E2174" s="98" t="s">
        <v>1811</v>
      </c>
      <c r="F2174" s="359">
        <v>700.52</v>
      </c>
      <c r="G2174" s="99">
        <f t="shared" si="242"/>
        <v>140.10400000000001</v>
      </c>
      <c r="H2174" s="74">
        <f t="shared" si="243"/>
        <v>840.62400000000002</v>
      </c>
      <c r="J2174"/>
      <c r="K2174"/>
      <c r="L2174"/>
      <c r="M2174"/>
    </row>
    <row r="2175" spans="2:13" x14ac:dyDescent="0.25">
      <c r="B2175" s="73" t="s">
        <v>1825</v>
      </c>
      <c r="C2175" s="60" t="s">
        <v>1826</v>
      </c>
      <c r="D2175" s="54" t="s">
        <v>1812</v>
      </c>
      <c r="E2175" s="98" t="s">
        <v>1061</v>
      </c>
      <c r="F2175" s="359">
        <v>1250.18</v>
      </c>
      <c r="G2175" s="99">
        <f t="shared" si="242"/>
        <v>250.03600000000003</v>
      </c>
      <c r="H2175" s="74">
        <f t="shared" si="243"/>
        <v>1500.2160000000001</v>
      </c>
      <c r="J2175"/>
      <c r="K2175"/>
      <c r="L2175"/>
      <c r="M2175"/>
    </row>
    <row r="2176" spans="2:13" x14ac:dyDescent="0.25">
      <c r="B2176" s="73" t="s">
        <v>1827</v>
      </c>
      <c r="C2176" s="60" t="s">
        <v>1828</v>
      </c>
      <c r="D2176" s="54"/>
      <c r="E2176" s="98" t="s">
        <v>1829</v>
      </c>
      <c r="F2176" s="359">
        <v>677.41</v>
      </c>
      <c r="G2176" s="99">
        <f t="shared" si="242"/>
        <v>135.482</v>
      </c>
      <c r="H2176" s="74">
        <f t="shared" si="243"/>
        <v>812.89199999999994</v>
      </c>
      <c r="J2176"/>
      <c r="K2176"/>
      <c r="L2176"/>
      <c r="M2176"/>
    </row>
    <row r="2177" spans="2:13" ht="31.5" x14ac:dyDescent="0.25">
      <c r="B2177" s="73" t="s">
        <v>2452</v>
      </c>
      <c r="C2177" s="60" t="s">
        <v>1830</v>
      </c>
      <c r="D2177" s="54"/>
      <c r="E2177" s="98" t="s">
        <v>1831</v>
      </c>
      <c r="F2177" s="359">
        <v>1007.31</v>
      </c>
      <c r="G2177" s="99">
        <f t="shared" si="242"/>
        <v>201.46199999999999</v>
      </c>
      <c r="H2177" s="74">
        <f t="shared" si="243"/>
        <v>1208.7719999999999</v>
      </c>
      <c r="J2177"/>
      <c r="K2177"/>
      <c r="L2177"/>
      <c r="M2177"/>
    </row>
    <row r="2178" spans="2:13" x14ac:dyDescent="0.25">
      <c r="B2178" s="96" t="s">
        <v>1832</v>
      </c>
      <c r="C2178" s="59" t="s">
        <v>1833</v>
      </c>
      <c r="D2178" s="340"/>
      <c r="E2178" s="97"/>
      <c r="F2178" s="359"/>
      <c r="G2178" s="99"/>
      <c r="H2178" s="74"/>
      <c r="J2178"/>
      <c r="K2178"/>
      <c r="L2178"/>
      <c r="M2178"/>
    </row>
    <row r="2179" spans="2:13" x14ac:dyDescent="0.25">
      <c r="B2179" s="73" t="s">
        <v>1834</v>
      </c>
      <c r="C2179" s="60" t="s">
        <v>1835</v>
      </c>
      <c r="D2179" s="54" t="s">
        <v>283</v>
      </c>
      <c r="E2179" s="98" t="s">
        <v>1061</v>
      </c>
      <c r="F2179" s="359">
        <v>52.5</v>
      </c>
      <c r="G2179" s="99">
        <f t="shared" si="242"/>
        <v>10.5</v>
      </c>
      <c r="H2179" s="74">
        <f t="shared" si="243"/>
        <v>63</v>
      </c>
      <c r="I2179" s="51"/>
      <c r="J2179"/>
      <c r="K2179"/>
      <c r="L2179"/>
      <c r="M2179"/>
    </row>
    <row r="2180" spans="2:13" x14ac:dyDescent="0.25">
      <c r="B2180" s="73" t="s">
        <v>1836</v>
      </c>
      <c r="C2180" s="60" t="s">
        <v>1837</v>
      </c>
      <c r="D2180" s="54" t="s">
        <v>122</v>
      </c>
      <c r="E2180" s="98" t="s">
        <v>1061</v>
      </c>
      <c r="F2180" s="359">
        <v>130.59</v>
      </c>
      <c r="G2180" s="99">
        <f t="shared" si="242"/>
        <v>26.118000000000002</v>
      </c>
      <c r="H2180" s="74">
        <f t="shared" si="243"/>
        <v>156.708</v>
      </c>
      <c r="I2180" s="51"/>
      <c r="J2180"/>
      <c r="K2180"/>
      <c r="L2180"/>
      <c r="M2180"/>
    </row>
    <row r="2181" spans="2:13" x14ac:dyDescent="0.25">
      <c r="B2181" s="73" t="s">
        <v>1838</v>
      </c>
      <c r="C2181" s="60" t="s">
        <v>878</v>
      </c>
      <c r="D2181" s="54" t="s">
        <v>1570</v>
      </c>
      <c r="E2181" s="98" t="s">
        <v>1061</v>
      </c>
      <c r="F2181" s="359">
        <v>1364.19</v>
      </c>
      <c r="G2181" s="99">
        <f t="shared" si="242"/>
        <v>272.83800000000002</v>
      </c>
      <c r="H2181" s="74">
        <f t="shared" si="243"/>
        <v>1637.028</v>
      </c>
      <c r="I2181" s="51"/>
      <c r="J2181"/>
      <c r="K2181"/>
      <c r="L2181"/>
      <c r="M2181"/>
    </row>
    <row r="2182" spans="2:13" x14ac:dyDescent="0.25">
      <c r="B2182" s="73" t="s">
        <v>1839</v>
      </c>
      <c r="C2182" s="60" t="s">
        <v>1840</v>
      </c>
      <c r="D2182" s="54" t="s">
        <v>1570</v>
      </c>
      <c r="E2182" s="98" t="s">
        <v>1061</v>
      </c>
      <c r="F2182" s="359">
        <v>1858.95</v>
      </c>
      <c r="G2182" s="99">
        <f t="shared" si="242"/>
        <v>371.79</v>
      </c>
      <c r="H2182" s="74">
        <f t="shared" si="243"/>
        <v>2230.7400000000002</v>
      </c>
      <c r="I2182" s="51"/>
      <c r="J2182"/>
      <c r="K2182"/>
      <c r="L2182"/>
      <c r="M2182"/>
    </row>
    <row r="2183" spans="2:13" x14ac:dyDescent="0.25">
      <c r="B2183" s="73" t="s">
        <v>1841</v>
      </c>
      <c r="C2183" s="60" t="s">
        <v>1842</v>
      </c>
      <c r="D2183" s="54" t="s">
        <v>1570</v>
      </c>
      <c r="E2183" s="98" t="s">
        <v>1061</v>
      </c>
      <c r="F2183" s="359">
        <v>1083.5899999999999</v>
      </c>
      <c r="G2183" s="99">
        <f t="shared" si="242"/>
        <v>216.71799999999999</v>
      </c>
      <c r="H2183" s="74">
        <f t="shared" si="243"/>
        <v>1300.308</v>
      </c>
      <c r="I2183" s="51"/>
      <c r="J2183"/>
      <c r="K2183"/>
      <c r="L2183"/>
      <c r="M2183"/>
    </row>
    <row r="2184" spans="2:13" x14ac:dyDescent="0.25">
      <c r="B2184" s="73" t="s">
        <v>1843</v>
      </c>
      <c r="C2184" s="60" t="s">
        <v>1844</v>
      </c>
      <c r="D2184" s="54" t="s">
        <v>144</v>
      </c>
      <c r="E2184" s="98" t="s">
        <v>1061</v>
      </c>
      <c r="F2184" s="359">
        <v>55.15</v>
      </c>
      <c r="G2184" s="99">
        <f t="shared" si="242"/>
        <v>11.030000000000001</v>
      </c>
      <c r="H2184" s="74">
        <f t="shared" si="243"/>
        <v>66.180000000000007</v>
      </c>
      <c r="I2184" s="51"/>
      <c r="J2184"/>
      <c r="K2184"/>
      <c r="L2184"/>
      <c r="M2184"/>
    </row>
    <row r="2185" spans="2:13" x14ac:dyDescent="0.25">
      <c r="B2185" s="73" t="s">
        <v>1845</v>
      </c>
      <c r="C2185" s="60" t="s">
        <v>1846</v>
      </c>
      <c r="D2185" s="54" t="s">
        <v>144</v>
      </c>
      <c r="E2185" s="98" t="s">
        <v>1061</v>
      </c>
      <c r="F2185" s="359">
        <v>55.15</v>
      </c>
      <c r="G2185" s="99">
        <f t="shared" si="242"/>
        <v>11.030000000000001</v>
      </c>
      <c r="H2185" s="74">
        <f t="shared" si="243"/>
        <v>66.180000000000007</v>
      </c>
      <c r="I2185" s="51"/>
      <c r="J2185"/>
      <c r="K2185"/>
      <c r="L2185"/>
      <c r="M2185"/>
    </row>
    <row r="2186" spans="2:13" x14ac:dyDescent="0.25">
      <c r="B2186" s="73" t="s">
        <v>1847</v>
      </c>
      <c r="C2186" s="60" t="s">
        <v>1848</v>
      </c>
      <c r="D2186" s="54" t="s">
        <v>144</v>
      </c>
      <c r="E2186" s="98" t="s">
        <v>1061</v>
      </c>
      <c r="F2186" s="359">
        <v>866.6</v>
      </c>
      <c r="G2186" s="99">
        <f t="shared" si="242"/>
        <v>173.32000000000002</v>
      </c>
      <c r="H2186" s="74">
        <f t="shared" si="243"/>
        <v>1039.92</v>
      </c>
      <c r="I2186" s="51"/>
      <c r="J2186"/>
      <c r="K2186"/>
      <c r="L2186"/>
      <c r="M2186"/>
    </row>
    <row r="2187" spans="2:13" x14ac:dyDescent="0.25">
      <c r="B2187" s="73" t="s">
        <v>1849</v>
      </c>
      <c r="C2187" s="60" t="s">
        <v>1850</v>
      </c>
      <c r="D2187" s="54" t="s">
        <v>167</v>
      </c>
      <c r="E2187" s="98" t="s">
        <v>1061</v>
      </c>
      <c r="F2187" s="359">
        <v>56.53</v>
      </c>
      <c r="G2187" s="99">
        <f t="shared" si="242"/>
        <v>11.306000000000001</v>
      </c>
      <c r="H2187" s="74">
        <f t="shared" si="243"/>
        <v>67.835999999999999</v>
      </c>
      <c r="I2187" s="51"/>
      <c r="J2187"/>
      <c r="K2187"/>
      <c r="L2187"/>
      <c r="M2187"/>
    </row>
    <row r="2188" spans="2:13" x14ac:dyDescent="0.25">
      <c r="B2188" s="96" t="s">
        <v>1851</v>
      </c>
      <c r="C2188" s="59" t="s">
        <v>1852</v>
      </c>
      <c r="D2188" s="98"/>
      <c r="E2188" s="97"/>
      <c r="F2188" s="359"/>
      <c r="G2188" s="99">
        <f t="shared" si="242"/>
        <v>0</v>
      </c>
      <c r="H2188" s="74">
        <f t="shared" si="243"/>
        <v>0</v>
      </c>
      <c r="I2188" s="51"/>
      <c r="J2188"/>
      <c r="K2188"/>
      <c r="L2188"/>
      <c r="M2188"/>
    </row>
    <row r="2189" spans="2:13" x14ac:dyDescent="0.25">
      <c r="B2189" s="73" t="s">
        <v>1853</v>
      </c>
      <c r="C2189" s="60" t="s">
        <v>1854</v>
      </c>
      <c r="D2189" s="54" t="s">
        <v>1855</v>
      </c>
      <c r="E2189" s="98" t="s">
        <v>1061</v>
      </c>
      <c r="F2189" s="359">
        <v>318.44</v>
      </c>
      <c r="G2189" s="99">
        <f t="shared" ref="G2189:G2252" si="245">F2189*0.2</f>
        <v>63.688000000000002</v>
      </c>
      <c r="H2189" s="74">
        <f t="shared" ref="H2189:H2252" si="246">F2189+G2189</f>
        <v>382.12799999999999</v>
      </c>
      <c r="I2189" s="51"/>
      <c r="J2189"/>
      <c r="K2189"/>
      <c r="L2189"/>
      <c r="M2189"/>
    </row>
    <row r="2190" spans="2:13" x14ac:dyDescent="0.25">
      <c r="B2190" s="73" t="s">
        <v>1856</v>
      </c>
      <c r="C2190" s="60" t="s">
        <v>834</v>
      </c>
      <c r="D2190" s="54" t="s">
        <v>289</v>
      </c>
      <c r="E2190" s="98" t="s">
        <v>1061</v>
      </c>
      <c r="F2190" s="359">
        <v>1240.32</v>
      </c>
      <c r="G2190" s="99">
        <f t="shared" si="245"/>
        <v>248.06399999999999</v>
      </c>
      <c r="H2190" s="74">
        <f t="shared" si="246"/>
        <v>1488.384</v>
      </c>
      <c r="I2190" s="51"/>
      <c r="J2190"/>
      <c r="K2190"/>
      <c r="L2190"/>
      <c r="M2190"/>
    </row>
    <row r="2191" spans="2:13" x14ac:dyDescent="0.25">
      <c r="B2191" s="73" t="s">
        <v>1857</v>
      </c>
      <c r="C2191" s="60" t="s">
        <v>1858</v>
      </c>
      <c r="D2191" s="54" t="s">
        <v>137</v>
      </c>
      <c r="E2191" s="98" t="s">
        <v>1061</v>
      </c>
      <c r="F2191" s="359">
        <v>139.19999999999999</v>
      </c>
      <c r="G2191" s="99">
        <f t="shared" si="245"/>
        <v>27.84</v>
      </c>
      <c r="H2191" s="74">
        <f t="shared" si="246"/>
        <v>167.04</v>
      </c>
      <c r="I2191" s="51"/>
      <c r="J2191"/>
      <c r="K2191"/>
      <c r="L2191"/>
      <c r="M2191"/>
    </row>
    <row r="2192" spans="2:13" x14ac:dyDescent="0.25">
      <c r="B2192" s="73" t="s">
        <v>1859</v>
      </c>
      <c r="C2192" s="60" t="s">
        <v>1860</v>
      </c>
      <c r="D2192" s="54" t="s">
        <v>142</v>
      </c>
      <c r="E2192" s="98" t="s">
        <v>1061</v>
      </c>
      <c r="F2192" s="359">
        <v>53.03</v>
      </c>
      <c r="G2192" s="99">
        <f t="shared" si="245"/>
        <v>10.606000000000002</v>
      </c>
      <c r="H2192" s="74">
        <f t="shared" si="246"/>
        <v>63.636000000000003</v>
      </c>
      <c r="I2192" s="51"/>
      <c r="J2192"/>
      <c r="K2192"/>
      <c r="L2192"/>
      <c r="M2192"/>
    </row>
    <row r="2193" spans="2:13" x14ac:dyDescent="0.25">
      <c r="B2193" s="73" t="s">
        <v>2453</v>
      </c>
      <c r="C2193" s="60" t="s">
        <v>1861</v>
      </c>
      <c r="D2193" s="54" t="s">
        <v>122</v>
      </c>
      <c r="E2193" s="98" t="s">
        <v>1061</v>
      </c>
      <c r="F2193" s="359">
        <v>139.19999999999999</v>
      </c>
      <c r="G2193" s="99">
        <f t="shared" si="245"/>
        <v>27.84</v>
      </c>
      <c r="H2193" s="74">
        <f t="shared" si="246"/>
        <v>167.04</v>
      </c>
      <c r="I2193" s="51"/>
      <c r="J2193"/>
      <c r="K2193"/>
      <c r="L2193"/>
      <c r="M2193"/>
    </row>
    <row r="2194" spans="2:13" x14ac:dyDescent="0.25">
      <c r="B2194" s="73" t="s">
        <v>2454</v>
      </c>
      <c r="C2194" s="60" t="s">
        <v>1862</v>
      </c>
      <c r="D2194" s="54" t="s">
        <v>359</v>
      </c>
      <c r="E2194" s="98" t="s">
        <v>1061</v>
      </c>
      <c r="F2194" s="359">
        <v>226.7</v>
      </c>
      <c r="G2194" s="99">
        <f t="shared" si="245"/>
        <v>45.34</v>
      </c>
      <c r="H2194" s="74">
        <f t="shared" si="246"/>
        <v>272.03999999999996</v>
      </c>
      <c r="I2194" s="51"/>
      <c r="J2194"/>
      <c r="K2194"/>
      <c r="L2194"/>
      <c r="M2194"/>
    </row>
    <row r="2195" spans="2:13" x14ac:dyDescent="0.25">
      <c r="B2195" s="73" t="s">
        <v>2455</v>
      </c>
      <c r="C2195" s="60" t="s">
        <v>1863</v>
      </c>
      <c r="D2195" s="54" t="s">
        <v>289</v>
      </c>
      <c r="E2195" s="98" t="s">
        <v>1061</v>
      </c>
      <c r="F2195" s="359">
        <v>248.89</v>
      </c>
      <c r="G2195" s="99">
        <f t="shared" si="245"/>
        <v>49.777999999999999</v>
      </c>
      <c r="H2195" s="74">
        <f t="shared" si="246"/>
        <v>298.66800000000001</v>
      </c>
      <c r="I2195" s="51"/>
      <c r="J2195"/>
      <c r="K2195"/>
      <c r="L2195"/>
      <c r="M2195"/>
    </row>
    <row r="2196" spans="2:13" x14ac:dyDescent="0.25">
      <c r="B2196" s="73" t="s">
        <v>2456</v>
      </c>
      <c r="C2196" s="60" t="s">
        <v>1864</v>
      </c>
      <c r="D2196" s="54" t="s">
        <v>124</v>
      </c>
      <c r="E2196" s="98" t="s">
        <v>1061</v>
      </c>
      <c r="F2196" s="359">
        <v>226.7</v>
      </c>
      <c r="G2196" s="99">
        <f t="shared" si="245"/>
        <v>45.34</v>
      </c>
      <c r="H2196" s="74">
        <f t="shared" si="246"/>
        <v>272.03999999999996</v>
      </c>
      <c r="I2196" s="51"/>
      <c r="J2196"/>
      <c r="K2196"/>
      <c r="L2196"/>
      <c r="M2196"/>
    </row>
    <row r="2197" spans="2:13" x14ac:dyDescent="0.25">
      <c r="B2197" s="73" t="s">
        <v>2457</v>
      </c>
      <c r="C2197" s="60" t="s">
        <v>1865</v>
      </c>
      <c r="D2197" s="54" t="s">
        <v>142</v>
      </c>
      <c r="E2197" s="98" t="s">
        <v>1061</v>
      </c>
      <c r="F2197" s="359">
        <v>204.51</v>
      </c>
      <c r="G2197" s="99">
        <f t="shared" si="245"/>
        <v>40.902000000000001</v>
      </c>
      <c r="H2197" s="74">
        <f t="shared" si="246"/>
        <v>245.41199999999998</v>
      </c>
      <c r="I2197" s="51"/>
      <c r="J2197"/>
      <c r="K2197"/>
      <c r="L2197"/>
      <c r="M2197"/>
    </row>
    <row r="2198" spans="2:13" x14ac:dyDescent="0.25">
      <c r="B2198" s="73" t="s">
        <v>2458</v>
      </c>
      <c r="C2198" s="60" t="s">
        <v>1866</v>
      </c>
      <c r="D2198" s="54" t="s">
        <v>167</v>
      </c>
      <c r="E2198" s="98" t="s">
        <v>1061</v>
      </c>
      <c r="F2198" s="359">
        <v>62.7</v>
      </c>
      <c r="G2198" s="99">
        <f t="shared" si="245"/>
        <v>12.540000000000001</v>
      </c>
      <c r="H2198" s="74">
        <f t="shared" si="246"/>
        <v>75.240000000000009</v>
      </c>
      <c r="I2198" s="51"/>
      <c r="J2198"/>
      <c r="K2198"/>
      <c r="L2198"/>
      <c r="M2198"/>
    </row>
    <row r="2199" spans="2:13" x14ac:dyDescent="0.25">
      <c r="B2199" s="96" t="s">
        <v>1867</v>
      </c>
      <c r="C2199" s="59" t="s">
        <v>1868</v>
      </c>
      <c r="D2199" s="98"/>
      <c r="E2199" s="97"/>
      <c r="F2199" s="359"/>
      <c r="G2199" s="99"/>
      <c r="H2199" s="74"/>
      <c r="I2199" s="51"/>
      <c r="J2199"/>
      <c r="K2199"/>
      <c r="L2199"/>
      <c r="M2199"/>
    </row>
    <row r="2200" spans="2:13" x14ac:dyDescent="0.25">
      <c r="B2200" s="73" t="s">
        <v>1869</v>
      </c>
      <c r="C2200" s="60" t="s">
        <v>210</v>
      </c>
      <c r="D2200" s="98" t="s">
        <v>190</v>
      </c>
      <c r="E2200" s="98" t="s">
        <v>1061</v>
      </c>
      <c r="F2200" s="359">
        <v>38.4</v>
      </c>
      <c r="G2200" s="99">
        <f t="shared" si="245"/>
        <v>7.68</v>
      </c>
      <c r="H2200" s="74">
        <f t="shared" si="246"/>
        <v>46.08</v>
      </c>
      <c r="I2200" s="51"/>
      <c r="J2200"/>
      <c r="K2200"/>
      <c r="L2200"/>
      <c r="M2200"/>
    </row>
    <row r="2201" spans="2:13" x14ac:dyDescent="0.25">
      <c r="B2201" s="73" t="s">
        <v>1870</v>
      </c>
      <c r="C2201" s="60" t="s">
        <v>211</v>
      </c>
      <c r="D2201" s="98" t="s">
        <v>190</v>
      </c>
      <c r="E2201" s="98" t="s">
        <v>1061</v>
      </c>
      <c r="F2201" s="359">
        <v>31.23</v>
      </c>
      <c r="G2201" s="99">
        <f t="shared" si="245"/>
        <v>6.2460000000000004</v>
      </c>
      <c r="H2201" s="74">
        <f t="shared" si="246"/>
        <v>37.475999999999999</v>
      </c>
      <c r="I2201" s="51"/>
      <c r="J2201"/>
      <c r="K2201"/>
      <c r="L2201"/>
      <c r="M2201"/>
    </row>
    <row r="2202" spans="2:13" x14ac:dyDescent="0.25">
      <c r="B2202" s="73" t="s">
        <v>1871</v>
      </c>
      <c r="C2202" s="60" t="s">
        <v>1872</v>
      </c>
      <c r="D2202" s="98" t="s">
        <v>190</v>
      </c>
      <c r="E2202" s="98" t="s">
        <v>1061</v>
      </c>
      <c r="F2202" s="359">
        <v>31.23</v>
      </c>
      <c r="G2202" s="99">
        <f t="shared" si="245"/>
        <v>6.2460000000000004</v>
      </c>
      <c r="H2202" s="74">
        <f t="shared" si="246"/>
        <v>37.475999999999999</v>
      </c>
      <c r="I2202" s="51"/>
      <c r="J2202"/>
      <c r="K2202"/>
      <c r="L2202"/>
      <c r="M2202"/>
    </row>
    <row r="2203" spans="2:13" x14ac:dyDescent="0.25">
      <c r="B2203" s="73" t="s">
        <v>1873</v>
      </c>
      <c r="C2203" s="60" t="s">
        <v>1874</v>
      </c>
      <c r="D2203" s="98" t="s">
        <v>142</v>
      </c>
      <c r="E2203" s="98" t="s">
        <v>1061</v>
      </c>
      <c r="F2203" s="359">
        <v>164.76</v>
      </c>
      <c r="G2203" s="99">
        <f t="shared" si="245"/>
        <v>32.951999999999998</v>
      </c>
      <c r="H2203" s="74">
        <f t="shared" si="246"/>
        <v>197.71199999999999</v>
      </c>
      <c r="I2203" s="51"/>
      <c r="J2203"/>
      <c r="K2203"/>
      <c r="L2203"/>
      <c r="M2203"/>
    </row>
    <row r="2204" spans="2:13" ht="31.5" x14ac:dyDescent="0.25">
      <c r="B2204" s="96" t="s">
        <v>1875</v>
      </c>
      <c r="C2204" s="59" t="s">
        <v>1876</v>
      </c>
      <c r="D2204" s="98"/>
      <c r="E2204" s="97"/>
      <c r="F2204" s="359"/>
      <c r="G2204" s="99"/>
      <c r="H2204" s="74"/>
      <c r="I2204" s="51"/>
      <c r="J2204"/>
      <c r="K2204"/>
      <c r="L2204"/>
      <c r="M2204"/>
    </row>
    <row r="2205" spans="2:13" x14ac:dyDescent="0.25">
      <c r="B2205" s="73" t="s">
        <v>1877</v>
      </c>
      <c r="C2205" s="60" t="s">
        <v>1878</v>
      </c>
      <c r="D2205" s="54" t="s">
        <v>144</v>
      </c>
      <c r="E2205" s="98" t="s">
        <v>1061</v>
      </c>
      <c r="F2205" s="359">
        <v>39.770000000000003</v>
      </c>
      <c r="G2205" s="99">
        <f t="shared" si="245"/>
        <v>7.9540000000000006</v>
      </c>
      <c r="H2205" s="74">
        <f t="shared" si="246"/>
        <v>47.724000000000004</v>
      </c>
      <c r="I2205" s="51"/>
      <c r="J2205"/>
      <c r="K2205"/>
      <c r="L2205"/>
      <c r="M2205"/>
    </row>
    <row r="2206" spans="2:13" x14ac:dyDescent="0.25">
      <c r="B2206" s="73" t="s">
        <v>1879</v>
      </c>
      <c r="C2206" s="60" t="s">
        <v>1880</v>
      </c>
      <c r="D2206" s="54" t="s">
        <v>144</v>
      </c>
      <c r="E2206" s="98" t="s">
        <v>1061</v>
      </c>
      <c r="F2206" s="359">
        <v>53.03</v>
      </c>
      <c r="G2206" s="99">
        <f t="shared" si="245"/>
        <v>10.606000000000002</v>
      </c>
      <c r="H2206" s="74">
        <f t="shared" si="246"/>
        <v>63.636000000000003</v>
      </c>
      <c r="I2206" s="51"/>
      <c r="J2206"/>
      <c r="K2206"/>
      <c r="L2206"/>
      <c r="M2206"/>
    </row>
    <row r="2207" spans="2:13" x14ac:dyDescent="0.25">
      <c r="B2207" s="73" t="s">
        <v>1881</v>
      </c>
      <c r="C2207" s="60" t="s">
        <v>1882</v>
      </c>
      <c r="D2207" s="54" t="s">
        <v>142</v>
      </c>
      <c r="E2207" s="98" t="s">
        <v>1061</v>
      </c>
      <c r="F2207" s="359">
        <v>204.51</v>
      </c>
      <c r="G2207" s="99">
        <f t="shared" si="245"/>
        <v>40.902000000000001</v>
      </c>
      <c r="H2207" s="74">
        <f t="shared" si="246"/>
        <v>245.41199999999998</v>
      </c>
      <c r="I2207" s="51"/>
      <c r="J2207"/>
      <c r="K2207"/>
      <c r="L2207"/>
      <c r="M2207"/>
    </row>
    <row r="2208" spans="2:13" x14ac:dyDescent="0.25">
      <c r="B2208" s="73" t="s">
        <v>1883</v>
      </c>
      <c r="C2208" s="60" t="s">
        <v>1884</v>
      </c>
      <c r="D2208" s="54" t="s">
        <v>122</v>
      </c>
      <c r="E2208" s="98" t="s">
        <v>1061</v>
      </c>
      <c r="F2208" s="359">
        <v>257.97000000000003</v>
      </c>
      <c r="G2208" s="99">
        <f t="shared" si="245"/>
        <v>51.594000000000008</v>
      </c>
      <c r="H2208" s="74">
        <f t="shared" si="246"/>
        <v>309.56400000000002</v>
      </c>
      <c r="I2208" s="51"/>
      <c r="J2208"/>
      <c r="K2208"/>
      <c r="L2208"/>
      <c r="M2208"/>
    </row>
    <row r="2209" spans="2:13" x14ac:dyDescent="0.25">
      <c r="B2209" s="73" t="s">
        <v>1885</v>
      </c>
      <c r="C2209" s="60" t="s">
        <v>1886</v>
      </c>
      <c r="D2209" s="54" t="s">
        <v>142</v>
      </c>
      <c r="E2209" s="98" t="s">
        <v>1061</v>
      </c>
      <c r="F2209" s="359">
        <v>257.58999999999997</v>
      </c>
      <c r="G2209" s="99">
        <f t="shared" si="245"/>
        <v>51.518000000000001</v>
      </c>
      <c r="H2209" s="74">
        <f t="shared" si="246"/>
        <v>309.10799999999995</v>
      </c>
      <c r="I2209" s="51"/>
      <c r="J2209"/>
      <c r="K2209"/>
      <c r="L2209"/>
      <c r="M2209"/>
    </row>
    <row r="2210" spans="2:13" ht="31.5" x14ac:dyDescent="0.25">
      <c r="B2210" s="73" t="s">
        <v>1887</v>
      </c>
      <c r="C2210" s="60" t="s">
        <v>1888</v>
      </c>
      <c r="D2210" s="54" t="s">
        <v>142</v>
      </c>
      <c r="E2210" s="98" t="s">
        <v>1061</v>
      </c>
      <c r="F2210" s="359">
        <v>53.03</v>
      </c>
      <c r="G2210" s="99">
        <f t="shared" si="245"/>
        <v>10.606000000000002</v>
      </c>
      <c r="H2210" s="74">
        <f t="shared" si="246"/>
        <v>63.636000000000003</v>
      </c>
      <c r="I2210" s="51"/>
      <c r="J2210"/>
      <c r="K2210"/>
      <c r="L2210"/>
      <c r="M2210"/>
    </row>
    <row r="2211" spans="2:13" x14ac:dyDescent="0.25">
      <c r="B2211" s="73" t="s">
        <v>1889</v>
      </c>
      <c r="C2211" s="60" t="s">
        <v>1453</v>
      </c>
      <c r="D2211" s="54" t="s">
        <v>122</v>
      </c>
      <c r="E2211" s="98" t="s">
        <v>1061</v>
      </c>
      <c r="F2211" s="359">
        <v>517.73</v>
      </c>
      <c r="G2211" s="99">
        <f t="shared" si="245"/>
        <v>103.54600000000001</v>
      </c>
      <c r="H2211" s="74">
        <f t="shared" si="246"/>
        <v>621.27600000000007</v>
      </c>
      <c r="I2211" s="51"/>
      <c r="J2211"/>
      <c r="K2211"/>
      <c r="L2211"/>
      <c r="M2211"/>
    </row>
    <row r="2212" spans="2:13" x14ac:dyDescent="0.25">
      <c r="B2212" s="73" t="s">
        <v>1890</v>
      </c>
      <c r="C2212" s="60" t="s">
        <v>1891</v>
      </c>
      <c r="D2212" s="54" t="s">
        <v>124</v>
      </c>
      <c r="E2212" s="98" t="s">
        <v>1061</v>
      </c>
      <c r="F2212" s="359">
        <v>326.13</v>
      </c>
      <c r="G2212" s="99">
        <f t="shared" si="245"/>
        <v>65.225999999999999</v>
      </c>
      <c r="H2212" s="74">
        <f t="shared" si="246"/>
        <v>391.35599999999999</v>
      </c>
      <c r="I2212" s="51"/>
      <c r="J2212"/>
      <c r="K2212"/>
      <c r="L2212"/>
      <c r="M2212"/>
    </row>
    <row r="2213" spans="2:13" x14ac:dyDescent="0.25">
      <c r="B2213" s="73" t="s">
        <v>1892</v>
      </c>
      <c r="C2213" s="60" t="s">
        <v>1893</v>
      </c>
      <c r="D2213" s="54" t="s">
        <v>122</v>
      </c>
      <c r="E2213" s="98" t="s">
        <v>1061</v>
      </c>
      <c r="F2213" s="359">
        <v>222.75</v>
      </c>
      <c r="G2213" s="99">
        <f t="shared" si="245"/>
        <v>44.550000000000004</v>
      </c>
      <c r="H2213" s="74">
        <f t="shared" si="246"/>
        <v>267.3</v>
      </c>
      <c r="I2213" s="51"/>
      <c r="J2213"/>
      <c r="K2213"/>
      <c r="L2213"/>
      <c r="M2213"/>
    </row>
    <row r="2214" spans="2:13" x14ac:dyDescent="0.25">
      <c r="B2214" s="73" t="s">
        <v>1894</v>
      </c>
      <c r="C2214" s="60" t="s">
        <v>1895</v>
      </c>
      <c r="D2214" s="54" t="s">
        <v>1855</v>
      </c>
      <c r="E2214" s="98" t="s">
        <v>1061</v>
      </c>
      <c r="F2214" s="359">
        <v>398.25</v>
      </c>
      <c r="G2214" s="99">
        <f t="shared" si="245"/>
        <v>79.650000000000006</v>
      </c>
      <c r="H2214" s="74">
        <f t="shared" si="246"/>
        <v>477.9</v>
      </c>
      <c r="I2214" s="51"/>
      <c r="J2214"/>
      <c r="K2214"/>
      <c r="L2214"/>
      <c r="M2214"/>
    </row>
    <row r="2215" spans="2:13" x14ac:dyDescent="0.25">
      <c r="B2215" s="73" t="s">
        <v>1896</v>
      </c>
      <c r="C2215" s="60" t="s">
        <v>1897</v>
      </c>
      <c r="D2215" s="54" t="s">
        <v>122</v>
      </c>
      <c r="E2215" s="98" t="s">
        <v>1061</v>
      </c>
      <c r="F2215" s="359">
        <v>781.1</v>
      </c>
      <c r="G2215" s="99">
        <f t="shared" si="245"/>
        <v>156.22000000000003</v>
      </c>
      <c r="H2215" s="74">
        <f t="shared" si="246"/>
        <v>937.32</v>
      </c>
      <c r="I2215" s="51"/>
      <c r="J2215"/>
      <c r="K2215"/>
      <c r="L2215"/>
      <c r="M2215"/>
    </row>
    <row r="2216" spans="2:13" x14ac:dyDescent="0.25">
      <c r="B2216" s="73" t="s">
        <v>1898</v>
      </c>
      <c r="C2216" s="60" t="s">
        <v>1330</v>
      </c>
      <c r="D2216" s="54" t="s">
        <v>144</v>
      </c>
      <c r="E2216" s="98" t="s">
        <v>1061</v>
      </c>
      <c r="F2216" s="359">
        <v>78.930000000000007</v>
      </c>
      <c r="G2216" s="99">
        <f t="shared" si="245"/>
        <v>15.786000000000001</v>
      </c>
      <c r="H2216" s="74">
        <f t="shared" si="246"/>
        <v>94.716000000000008</v>
      </c>
      <c r="I2216" s="51"/>
      <c r="J2216"/>
      <c r="K2216"/>
      <c r="L2216"/>
      <c r="M2216"/>
    </row>
    <row r="2217" spans="2:13" x14ac:dyDescent="0.25">
      <c r="B2217" s="73" t="s">
        <v>1899</v>
      </c>
      <c r="C2217" s="60" t="s">
        <v>1317</v>
      </c>
      <c r="D2217" s="54" t="s">
        <v>312</v>
      </c>
      <c r="E2217" s="98" t="s">
        <v>1061</v>
      </c>
      <c r="F2217" s="359">
        <v>78.930000000000007</v>
      </c>
      <c r="G2217" s="99">
        <f t="shared" si="245"/>
        <v>15.786000000000001</v>
      </c>
      <c r="H2217" s="74">
        <f t="shared" si="246"/>
        <v>94.716000000000008</v>
      </c>
      <c r="I2217" s="51"/>
      <c r="J2217"/>
      <c r="K2217"/>
      <c r="L2217"/>
      <c r="M2217"/>
    </row>
    <row r="2218" spans="2:13" x14ac:dyDescent="0.25">
      <c r="B2218" s="73" t="s">
        <v>1900</v>
      </c>
      <c r="C2218" s="60" t="s">
        <v>1334</v>
      </c>
      <c r="D2218" s="54" t="s">
        <v>190</v>
      </c>
      <c r="E2218" s="98" t="s">
        <v>1061</v>
      </c>
      <c r="F2218" s="359">
        <v>78.930000000000007</v>
      </c>
      <c r="G2218" s="99">
        <f t="shared" si="245"/>
        <v>15.786000000000001</v>
      </c>
      <c r="H2218" s="74">
        <f t="shared" si="246"/>
        <v>94.716000000000008</v>
      </c>
      <c r="I2218" s="51"/>
      <c r="J2218"/>
      <c r="K2218"/>
      <c r="L2218"/>
      <c r="M2218"/>
    </row>
    <row r="2219" spans="2:13" x14ac:dyDescent="0.25">
      <c r="B2219" s="73" t="s">
        <v>2459</v>
      </c>
      <c r="C2219" s="60" t="s">
        <v>1866</v>
      </c>
      <c r="D2219" s="54" t="s">
        <v>167</v>
      </c>
      <c r="E2219" s="98" t="s">
        <v>1061</v>
      </c>
      <c r="F2219" s="359">
        <v>97</v>
      </c>
      <c r="G2219" s="99">
        <f t="shared" si="245"/>
        <v>19.400000000000002</v>
      </c>
      <c r="H2219" s="74">
        <f t="shared" si="246"/>
        <v>116.4</v>
      </c>
      <c r="I2219" s="51"/>
      <c r="J2219"/>
      <c r="K2219"/>
      <c r="L2219"/>
      <c r="M2219"/>
    </row>
    <row r="2220" spans="2:13" x14ac:dyDescent="0.25">
      <c r="B2220" s="73" t="s">
        <v>2460</v>
      </c>
      <c r="C2220" s="60" t="s">
        <v>1901</v>
      </c>
      <c r="D2220" s="54"/>
      <c r="E2220" s="98" t="s">
        <v>1061</v>
      </c>
      <c r="F2220" s="359">
        <v>1086.23</v>
      </c>
      <c r="G2220" s="99">
        <f t="shared" si="245"/>
        <v>217.24600000000001</v>
      </c>
      <c r="H2220" s="74">
        <f t="shared" si="246"/>
        <v>1303.4760000000001</v>
      </c>
      <c r="I2220" s="51"/>
      <c r="J2220"/>
      <c r="K2220"/>
      <c r="L2220"/>
      <c r="M2220"/>
    </row>
    <row r="2221" spans="2:13" x14ac:dyDescent="0.25">
      <c r="B2221" s="96" t="s">
        <v>1902</v>
      </c>
      <c r="C2221" s="59" t="s">
        <v>1903</v>
      </c>
      <c r="D2221" s="54"/>
      <c r="E2221" s="97"/>
      <c r="F2221" s="359"/>
      <c r="G2221" s="99"/>
      <c r="H2221" s="74"/>
      <c r="I2221" s="51"/>
      <c r="J2221"/>
      <c r="K2221"/>
      <c r="L2221"/>
      <c r="M2221"/>
    </row>
    <row r="2222" spans="2:13" x14ac:dyDescent="0.25">
      <c r="B2222" s="73" t="s">
        <v>1904</v>
      </c>
      <c r="C2222" s="60" t="s">
        <v>1905</v>
      </c>
      <c r="D2222" s="54" t="s">
        <v>190</v>
      </c>
      <c r="E2222" s="98" t="s">
        <v>1061</v>
      </c>
      <c r="F2222" s="359">
        <v>55.15</v>
      </c>
      <c r="G2222" s="99">
        <f t="shared" si="245"/>
        <v>11.030000000000001</v>
      </c>
      <c r="H2222" s="74">
        <f t="shared" si="246"/>
        <v>66.180000000000007</v>
      </c>
      <c r="I2222" s="51"/>
      <c r="J2222"/>
      <c r="K2222"/>
      <c r="L2222"/>
      <c r="M2222"/>
    </row>
    <row r="2223" spans="2:13" x14ac:dyDescent="0.25">
      <c r="B2223" s="73" t="s">
        <v>1906</v>
      </c>
      <c r="C2223" s="60" t="s">
        <v>1907</v>
      </c>
      <c r="D2223" s="54" t="s">
        <v>1418</v>
      </c>
      <c r="E2223" s="98" t="s">
        <v>1061</v>
      </c>
      <c r="F2223" s="359">
        <v>246.3</v>
      </c>
      <c r="G2223" s="99">
        <f t="shared" si="245"/>
        <v>49.260000000000005</v>
      </c>
      <c r="H2223" s="74">
        <f t="shared" si="246"/>
        <v>295.56</v>
      </c>
      <c r="I2223" s="51"/>
      <c r="J2223"/>
      <c r="K2223"/>
      <c r="L2223"/>
      <c r="M2223"/>
    </row>
    <row r="2224" spans="2:13" x14ac:dyDescent="0.25">
      <c r="B2224" s="73" t="s">
        <v>1908</v>
      </c>
      <c r="C2224" s="60" t="s">
        <v>1909</v>
      </c>
      <c r="D2224" s="54" t="s">
        <v>1418</v>
      </c>
      <c r="E2224" s="98" t="s">
        <v>1061</v>
      </c>
      <c r="F2224" s="359">
        <v>141.09</v>
      </c>
      <c r="G2224" s="99">
        <f t="shared" si="245"/>
        <v>28.218000000000004</v>
      </c>
      <c r="H2224" s="74">
        <f t="shared" si="246"/>
        <v>169.30799999999999</v>
      </c>
      <c r="I2224" s="51"/>
      <c r="J2224"/>
      <c r="K2224"/>
      <c r="L2224"/>
      <c r="M2224"/>
    </row>
    <row r="2225" spans="2:13" x14ac:dyDescent="0.25">
      <c r="B2225" s="73" t="s">
        <v>1910</v>
      </c>
      <c r="C2225" s="60" t="s">
        <v>1854</v>
      </c>
      <c r="D2225" s="54" t="s">
        <v>1418</v>
      </c>
      <c r="E2225" s="98" t="s">
        <v>1061</v>
      </c>
      <c r="F2225" s="359">
        <v>282.64</v>
      </c>
      <c r="G2225" s="99">
        <f t="shared" si="245"/>
        <v>56.527999999999999</v>
      </c>
      <c r="H2225" s="74">
        <f t="shared" si="246"/>
        <v>339.16800000000001</v>
      </c>
      <c r="I2225" s="51"/>
      <c r="J2225"/>
      <c r="K2225"/>
      <c r="L2225"/>
      <c r="M2225"/>
    </row>
    <row r="2226" spans="2:13" x14ac:dyDescent="0.25">
      <c r="B2226" s="73" t="s">
        <v>1911</v>
      </c>
      <c r="C2226" s="60" t="s">
        <v>1893</v>
      </c>
      <c r="D2226" s="54" t="s">
        <v>1418</v>
      </c>
      <c r="E2226" s="98" t="s">
        <v>1061</v>
      </c>
      <c r="F2226" s="359">
        <v>212.25</v>
      </c>
      <c r="G2226" s="99">
        <f t="shared" si="245"/>
        <v>42.45</v>
      </c>
      <c r="H2226" s="74">
        <f t="shared" si="246"/>
        <v>254.7</v>
      </c>
      <c r="I2226" s="51"/>
      <c r="J2226"/>
      <c r="K2226"/>
      <c r="L2226"/>
      <c r="M2226"/>
    </row>
    <row r="2227" spans="2:13" x14ac:dyDescent="0.25">
      <c r="B2227" s="73" t="s">
        <v>1912</v>
      </c>
      <c r="C2227" s="60" t="s">
        <v>1913</v>
      </c>
      <c r="D2227" s="54" t="s">
        <v>1418</v>
      </c>
      <c r="E2227" s="98" t="s">
        <v>1061</v>
      </c>
      <c r="F2227" s="359">
        <v>462.29</v>
      </c>
      <c r="G2227" s="99">
        <f t="shared" si="245"/>
        <v>92.458000000000013</v>
      </c>
      <c r="H2227" s="74">
        <f t="shared" si="246"/>
        <v>554.74800000000005</v>
      </c>
      <c r="I2227" s="51"/>
      <c r="J2227"/>
      <c r="K2227"/>
      <c r="L2227"/>
      <c r="M2227"/>
    </row>
    <row r="2228" spans="2:13" x14ac:dyDescent="0.25">
      <c r="B2228" s="73" t="s">
        <v>1914</v>
      </c>
      <c r="C2228" s="60" t="s">
        <v>1915</v>
      </c>
      <c r="D2228" s="54" t="s">
        <v>141</v>
      </c>
      <c r="E2228" s="98" t="s">
        <v>1061</v>
      </c>
      <c r="F2228" s="359">
        <v>147.04</v>
      </c>
      <c r="G2228" s="99">
        <f t="shared" si="245"/>
        <v>29.408000000000001</v>
      </c>
      <c r="H2228" s="74">
        <f t="shared" si="246"/>
        <v>176.44799999999998</v>
      </c>
      <c r="I2228" s="51"/>
      <c r="J2228"/>
      <c r="K2228"/>
      <c r="L2228"/>
      <c r="M2228"/>
    </row>
    <row r="2229" spans="2:13" x14ac:dyDescent="0.25">
      <c r="B2229" s="73" t="s">
        <v>1916</v>
      </c>
      <c r="C2229" s="60" t="s">
        <v>1917</v>
      </c>
      <c r="D2229" s="54" t="s">
        <v>141</v>
      </c>
      <c r="E2229" s="98" t="s">
        <v>1061</v>
      </c>
      <c r="F2229" s="359">
        <v>261.18</v>
      </c>
      <c r="G2229" s="99">
        <f t="shared" si="245"/>
        <v>52.236000000000004</v>
      </c>
      <c r="H2229" s="74">
        <f t="shared" si="246"/>
        <v>313.416</v>
      </c>
      <c r="I2229" s="51"/>
      <c r="J2229"/>
      <c r="K2229"/>
      <c r="L2229"/>
      <c r="M2229"/>
    </row>
    <row r="2230" spans="2:13" x14ac:dyDescent="0.25">
      <c r="B2230" s="73" t="s">
        <v>1918</v>
      </c>
      <c r="C2230" s="60" t="s">
        <v>1919</v>
      </c>
      <c r="D2230" s="54" t="s">
        <v>184</v>
      </c>
      <c r="E2230" s="98" t="s">
        <v>1061</v>
      </c>
      <c r="F2230" s="359">
        <v>129.94999999999999</v>
      </c>
      <c r="G2230" s="99">
        <f t="shared" si="245"/>
        <v>25.99</v>
      </c>
      <c r="H2230" s="74">
        <f t="shared" si="246"/>
        <v>155.94</v>
      </c>
      <c r="I2230" s="51"/>
      <c r="J2230"/>
      <c r="K2230"/>
      <c r="L2230"/>
      <c r="M2230"/>
    </row>
    <row r="2231" spans="2:13" x14ac:dyDescent="0.25">
      <c r="B2231" s="73" t="s">
        <v>2461</v>
      </c>
      <c r="C2231" s="60" t="s">
        <v>1919</v>
      </c>
      <c r="D2231" s="54" t="s">
        <v>141</v>
      </c>
      <c r="E2231" s="98" t="s">
        <v>1061</v>
      </c>
      <c r="F2231" s="359">
        <v>115.42</v>
      </c>
      <c r="G2231" s="99">
        <f t="shared" si="245"/>
        <v>23.084000000000003</v>
      </c>
      <c r="H2231" s="74">
        <f t="shared" si="246"/>
        <v>138.50400000000002</v>
      </c>
      <c r="I2231" s="51"/>
      <c r="J2231"/>
      <c r="K2231"/>
      <c r="L2231"/>
      <c r="M2231"/>
    </row>
    <row r="2232" spans="2:13" x14ac:dyDescent="0.25">
      <c r="B2232" s="73" t="s">
        <v>2462</v>
      </c>
      <c r="C2232" s="60" t="s">
        <v>1920</v>
      </c>
      <c r="D2232" s="54" t="s">
        <v>142</v>
      </c>
      <c r="E2232" s="98" t="s">
        <v>1061</v>
      </c>
      <c r="F2232" s="359">
        <v>381.39</v>
      </c>
      <c r="G2232" s="99">
        <f t="shared" si="245"/>
        <v>76.278000000000006</v>
      </c>
      <c r="H2232" s="74">
        <f t="shared" si="246"/>
        <v>457.66800000000001</v>
      </c>
      <c r="I2232" s="51"/>
      <c r="J2232"/>
      <c r="K2232"/>
      <c r="L2232"/>
      <c r="M2232"/>
    </row>
    <row r="2233" spans="2:13" x14ac:dyDescent="0.25">
      <c r="B2233" s="73" t="s">
        <v>2463</v>
      </c>
      <c r="C2233" s="60" t="s">
        <v>1921</v>
      </c>
      <c r="D2233" s="54" t="s">
        <v>132</v>
      </c>
      <c r="E2233" s="98" t="s">
        <v>1061</v>
      </c>
      <c r="F2233" s="359">
        <v>1131.58</v>
      </c>
      <c r="G2233" s="99">
        <f t="shared" si="245"/>
        <v>226.316</v>
      </c>
      <c r="H2233" s="74">
        <f t="shared" si="246"/>
        <v>1357.896</v>
      </c>
      <c r="I2233" s="51"/>
      <c r="J2233"/>
      <c r="K2233"/>
      <c r="L2233"/>
      <c r="M2233"/>
    </row>
    <row r="2234" spans="2:13" ht="31.5" x14ac:dyDescent="0.25">
      <c r="B2234" s="73" t="s">
        <v>2464</v>
      </c>
      <c r="C2234" s="63" t="s">
        <v>1922</v>
      </c>
      <c r="D2234" s="54" t="s">
        <v>167</v>
      </c>
      <c r="E2234" s="98" t="s">
        <v>1061</v>
      </c>
      <c r="F2234" s="359">
        <v>9521.4699999999993</v>
      </c>
      <c r="G2234" s="99">
        <f t="shared" si="245"/>
        <v>1904.2939999999999</v>
      </c>
      <c r="H2234" s="74">
        <f t="shared" si="246"/>
        <v>11425.763999999999</v>
      </c>
      <c r="I2234" s="51"/>
      <c r="J2234"/>
      <c r="K2234"/>
      <c r="L2234"/>
      <c r="M2234"/>
    </row>
    <row r="2235" spans="2:13" x14ac:dyDescent="0.25">
      <c r="B2235" s="73" t="s">
        <v>2465</v>
      </c>
      <c r="C2235" s="63" t="s">
        <v>1923</v>
      </c>
      <c r="D2235" s="54" t="s">
        <v>122</v>
      </c>
      <c r="E2235" s="98" t="s">
        <v>1061</v>
      </c>
      <c r="F2235" s="359">
        <v>1167.8399999999999</v>
      </c>
      <c r="G2235" s="99">
        <f t="shared" si="245"/>
        <v>233.56799999999998</v>
      </c>
      <c r="H2235" s="74">
        <f t="shared" si="246"/>
        <v>1401.4079999999999</v>
      </c>
      <c r="I2235" s="51"/>
      <c r="J2235"/>
      <c r="K2235"/>
      <c r="L2235"/>
      <c r="M2235"/>
    </row>
    <row r="2236" spans="2:13" x14ac:dyDescent="0.25">
      <c r="B2236" s="96" t="s">
        <v>1924</v>
      </c>
      <c r="C2236" s="59" t="s">
        <v>1925</v>
      </c>
      <c r="D2236" s="98"/>
      <c r="E2236" s="97"/>
      <c r="F2236" s="359"/>
      <c r="G2236" s="99"/>
      <c r="H2236" s="74"/>
      <c r="I2236" s="51"/>
      <c r="J2236"/>
      <c r="K2236"/>
      <c r="L2236"/>
      <c r="M2236"/>
    </row>
    <row r="2237" spans="2:13" x14ac:dyDescent="0.25">
      <c r="B2237" s="73" t="s">
        <v>1926</v>
      </c>
      <c r="C2237" s="60" t="s">
        <v>1927</v>
      </c>
      <c r="D2237" s="54" t="s">
        <v>1928</v>
      </c>
      <c r="E2237" s="98" t="s">
        <v>1061</v>
      </c>
      <c r="F2237" s="359">
        <v>53.03</v>
      </c>
      <c r="G2237" s="99">
        <f t="shared" si="245"/>
        <v>10.606000000000002</v>
      </c>
      <c r="H2237" s="74">
        <f t="shared" si="246"/>
        <v>63.636000000000003</v>
      </c>
      <c r="I2237" s="51"/>
      <c r="J2237"/>
      <c r="K2237"/>
      <c r="L2237"/>
      <c r="M2237"/>
    </row>
    <row r="2238" spans="2:13" x14ac:dyDescent="0.25">
      <c r="B2238" s="73" t="s">
        <v>1929</v>
      </c>
      <c r="C2238" s="60" t="s">
        <v>1930</v>
      </c>
      <c r="D2238" s="54" t="s">
        <v>1931</v>
      </c>
      <c r="E2238" s="98" t="s">
        <v>1061</v>
      </c>
      <c r="F2238" s="359">
        <v>257.91000000000003</v>
      </c>
      <c r="G2238" s="99">
        <f t="shared" si="245"/>
        <v>51.582000000000008</v>
      </c>
      <c r="H2238" s="74">
        <f t="shared" si="246"/>
        <v>309.49200000000002</v>
      </c>
      <c r="I2238" s="51"/>
      <c r="J2238"/>
      <c r="K2238"/>
      <c r="L2238"/>
      <c r="M2238"/>
    </row>
    <row r="2239" spans="2:13" ht="31.5" x14ac:dyDescent="0.25">
      <c r="B2239" s="73" t="s">
        <v>1932</v>
      </c>
      <c r="C2239" s="60" t="s">
        <v>1886</v>
      </c>
      <c r="D2239" s="54" t="s">
        <v>1933</v>
      </c>
      <c r="E2239" s="98" t="s">
        <v>1061</v>
      </c>
      <c r="F2239" s="359">
        <v>257.58999999999997</v>
      </c>
      <c r="G2239" s="99">
        <f t="shared" si="245"/>
        <v>51.518000000000001</v>
      </c>
      <c r="H2239" s="74">
        <f t="shared" si="246"/>
        <v>309.10799999999995</v>
      </c>
      <c r="I2239" s="51"/>
      <c r="J2239"/>
      <c r="K2239"/>
      <c r="L2239"/>
      <c r="M2239"/>
    </row>
    <row r="2240" spans="2:13" x14ac:dyDescent="0.25">
      <c r="B2240" s="73" t="s">
        <v>1934</v>
      </c>
      <c r="C2240" s="60" t="s">
        <v>1893</v>
      </c>
      <c r="D2240" s="54" t="s">
        <v>122</v>
      </c>
      <c r="E2240" s="98" t="s">
        <v>1061</v>
      </c>
      <c r="F2240" s="359">
        <v>222.75</v>
      </c>
      <c r="G2240" s="99">
        <f t="shared" si="245"/>
        <v>44.550000000000004</v>
      </c>
      <c r="H2240" s="74">
        <f t="shared" si="246"/>
        <v>267.3</v>
      </c>
      <c r="I2240" s="51"/>
      <c r="J2240"/>
      <c r="K2240"/>
      <c r="L2240"/>
      <c r="M2240"/>
    </row>
    <row r="2241" spans="2:13" x14ac:dyDescent="0.25">
      <c r="B2241" s="73" t="s">
        <v>1935</v>
      </c>
      <c r="C2241" s="60" t="s">
        <v>1854</v>
      </c>
      <c r="D2241" s="54" t="s">
        <v>1855</v>
      </c>
      <c r="E2241" s="98" t="s">
        <v>1061</v>
      </c>
      <c r="F2241" s="359">
        <v>398.25</v>
      </c>
      <c r="G2241" s="99">
        <f t="shared" si="245"/>
        <v>79.650000000000006</v>
      </c>
      <c r="H2241" s="74">
        <f t="shared" si="246"/>
        <v>477.9</v>
      </c>
      <c r="I2241" s="51"/>
      <c r="J2241"/>
      <c r="K2241"/>
      <c r="L2241"/>
      <c r="M2241"/>
    </row>
    <row r="2242" spans="2:13" x14ac:dyDescent="0.25">
      <c r="B2242" s="73" t="s">
        <v>2466</v>
      </c>
      <c r="C2242" s="60" t="s">
        <v>1936</v>
      </c>
      <c r="D2242" s="54" t="s">
        <v>142</v>
      </c>
      <c r="E2242" s="98" t="s">
        <v>1061</v>
      </c>
      <c r="F2242" s="359">
        <v>53.03</v>
      </c>
      <c r="G2242" s="99">
        <f t="shared" si="245"/>
        <v>10.606000000000002</v>
      </c>
      <c r="H2242" s="74">
        <f t="shared" si="246"/>
        <v>63.636000000000003</v>
      </c>
      <c r="I2242" s="51"/>
      <c r="J2242"/>
      <c r="K2242"/>
      <c r="L2242"/>
      <c r="M2242"/>
    </row>
    <row r="2243" spans="2:13" x14ac:dyDescent="0.25">
      <c r="B2243" s="73" t="s">
        <v>2467</v>
      </c>
      <c r="C2243" s="60" t="s">
        <v>1937</v>
      </c>
      <c r="D2243" s="54" t="s">
        <v>1938</v>
      </c>
      <c r="E2243" s="98" t="s">
        <v>1061</v>
      </c>
      <c r="F2243" s="359">
        <v>53.02</v>
      </c>
      <c r="G2243" s="99">
        <f t="shared" si="245"/>
        <v>10.604000000000001</v>
      </c>
      <c r="H2243" s="74">
        <f t="shared" si="246"/>
        <v>63.624000000000002</v>
      </c>
      <c r="I2243" s="51"/>
      <c r="J2243"/>
      <c r="K2243"/>
      <c r="L2243"/>
      <c r="M2243"/>
    </row>
    <row r="2244" spans="2:13" ht="31.5" x14ac:dyDescent="0.25">
      <c r="B2244" s="73" t="s">
        <v>2468</v>
      </c>
      <c r="C2244" s="60" t="s">
        <v>824</v>
      </c>
      <c r="D2244" s="54" t="s">
        <v>1939</v>
      </c>
      <c r="E2244" s="98" t="s">
        <v>1061</v>
      </c>
      <c r="F2244" s="359">
        <v>330.7</v>
      </c>
      <c r="G2244" s="99">
        <f t="shared" si="245"/>
        <v>66.14</v>
      </c>
      <c r="H2244" s="74">
        <f t="shared" si="246"/>
        <v>396.84</v>
      </c>
      <c r="I2244" s="51"/>
      <c r="J2244"/>
      <c r="K2244"/>
      <c r="L2244"/>
      <c r="M2244"/>
    </row>
    <row r="2245" spans="2:13" x14ac:dyDescent="0.25">
      <c r="B2245" s="73" t="s">
        <v>2469</v>
      </c>
      <c r="C2245" s="60" t="s">
        <v>1940</v>
      </c>
      <c r="D2245" s="54" t="s">
        <v>141</v>
      </c>
      <c r="E2245" s="98" t="s">
        <v>1061</v>
      </c>
      <c r="F2245" s="359">
        <v>53.03</v>
      </c>
      <c r="G2245" s="99">
        <f t="shared" si="245"/>
        <v>10.606000000000002</v>
      </c>
      <c r="H2245" s="74">
        <f t="shared" si="246"/>
        <v>63.636000000000003</v>
      </c>
      <c r="I2245" s="51"/>
      <c r="J2245"/>
      <c r="K2245"/>
      <c r="L2245"/>
      <c r="M2245"/>
    </row>
    <row r="2246" spans="2:13" x14ac:dyDescent="0.25">
      <c r="B2246" s="96" t="s">
        <v>2470</v>
      </c>
      <c r="C2246" s="59" t="s">
        <v>1941</v>
      </c>
      <c r="D2246" s="98"/>
      <c r="E2246" s="97"/>
      <c r="F2246" s="359"/>
      <c r="G2246" s="99"/>
      <c r="H2246" s="74"/>
      <c r="I2246" s="51"/>
      <c r="J2246"/>
      <c r="K2246"/>
      <c r="L2246"/>
      <c r="M2246"/>
    </row>
    <row r="2247" spans="2:13" ht="31.5" x14ac:dyDescent="0.25">
      <c r="B2247" s="73" t="s">
        <v>2471</v>
      </c>
      <c r="C2247" s="60" t="s">
        <v>466</v>
      </c>
      <c r="D2247" s="54"/>
      <c r="E2247" s="98" t="s">
        <v>467</v>
      </c>
      <c r="F2247" s="359">
        <v>197.1</v>
      </c>
      <c r="G2247" s="99">
        <f t="shared" si="245"/>
        <v>39.42</v>
      </c>
      <c r="H2247" s="74">
        <f t="shared" si="246"/>
        <v>236.51999999999998</v>
      </c>
      <c r="I2247" s="51"/>
      <c r="J2247"/>
      <c r="K2247"/>
      <c r="L2247"/>
      <c r="M2247"/>
    </row>
    <row r="2248" spans="2:13" x14ac:dyDescent="0.25">
      <c r="B2248" s="73" t="s">
        <v>2472</v>
      </c>
      <c r="C2248" s="60" t="s">
        <v>1942</v>
      </c>
      <c r="D2248" s="54"/>
      <c r="E2248" s="98" t="s">
        <v>467</v>
      </c>
      <c r="F2248" s="359">
        <v>131.41</v>
      </c>
      <c r="G2248" s="99">
        <f t="shared" si="245"/>
        <v>26.282</v>
      </c>
      <c r="H2248" s="74">
        <f t="shared" si="246"/>
        <v>157.69200000000001</v>
      </c>
      <c r="I2248" s="51"/>
      <c r="J2248"/>
      <c r="K2248"/>
      <c r="L2248"/>
      <c r="M2248"/>
    </row>
    <row r="2249" spans="2:13" x14ac:dyDescent="0.25">
      <c r="B2249" s="73"/>
      <c r="C2249" s="60" t="s">
        <v>1943</v>
      </c>
      <c r="D2249" s="54"/>
      <c r="E2249" s="98"/>
      <c r="F2249" s="359"/>
      <c r="G2249" s="99"/>
      <c r="H2249" s="74"/>
      <c r="I2249" s="51"/>
      <c r="J2249"/>
      <c r="K2249"/>
      <c r="L2249"/>
      <c r="M2249"/>
    </row>
    <row r="2250" spans="2:13" x14ac:dyDescent="0.25">
      <c r="B2250" s="73" t="s">
        <v>2473</v>
      </c>
      <c r="C2250" s="60" t="s">
        <v>1944</v>
      </c>
      <c r="D2250" s="54"/>
      <c r="E2250" s="98" t="s">
        <v>1945</v>
      </c>
      <c r="F2250" s="359">
        <v>105.13</v>
      </c>
      <c r="G2250" s="99">
        <f t="shared" si="245"/>
        <v>21.026</v>
      </c>
      <c r="H2250" s="74">
        <f t="shared" si="246"/>
        <v>126.15599999999999</v>
      </c>
      <c r="I2250" s="51"/>
      <c r="J2250"/>
      <c r="K2250"/>
      <c r="L2250"/>
      <c r="M2250"/>
    </row>
    <row r="2251" spans="2:13" x14ac:dyDescent="0.25">
      <c r="B2251" s="73" t="s">
        <v>2474</v>
      </c>
      <c r="C2251" s="60" t="s">
        <v>1946</v>
      </c>
      <c r="D2251" s="54"/>
      <c r="E2251" s="98" t="s">
        <v>1945</v>
      </c>
      <c r="F2251" s="359">
        <v>52.55</v>
      </c>
      <c r="G2251" s="99">
        <f t="shared" si="245"/>
        <v>10.51</v>
      </c>
      <c r="H2251" s="74">
        <f t="shared" si="246"/>
        <v>63.059999999999995</v>
      </c>
      <c r="I2251" s="51"/>
      <c r="J2251"/>
      <c r="K2251"/>
      <c r="L2251"/>
      <c r="M2251"/>
    </row>
    <row r="2252" spans="2:13" x14ac:dyDescent="0.25">
      <c r="B2252" s="73" t="s">
        <v>2475</v>
      </c>
      <c r="C2252" s="60" t="s">
        <v>1947</v>
      </c>
      <c r="D2252" s="54"/>
      <c r="E2252" s="98" t="s">
        <v>1945</v>
      </c>
      <c r="F2252" s="359">
        <v>157.68</v>
      </c>
      <c r="G2252" s="99">
        <f t="shared" si="245"/>
        <v>31.536000000000001</v>
      </c>
      <c r="H2252" s="74">
        <f t="shared" si="246"/>
        <v>189.21600000000001</v>
      </c>
      <c r="I2252" s="51"/>
      <c r="J2252"/>
      <c r="K2252"/>
      <c r="L2252"/>
      <c r="M2252"/>
    </row>
    <row r="2253" spans="2:13" ht="78.75" x14ac:dyDescent="0.25">
      <c r="B2253" s="96" t="s">
        <v>1948</v>
      </c>
      <c r="C2253" s="59" t="s">
        <v>1949</v>
      </c>
      <c r="D2253" s="98"/>
      <c r="E2253" s="97"/>
      <c r="F2253" s="359"/>
      <c r="G2253" s="99"/>
      <c r="H2253" s="74"/>
      <c r="I2253" s="51"/>
      <c r="J2253"/>
      <c r="K2253"/>
      <c r="L2253"/>
      <c r="M2253"/>
    </row>
    <row r="2254" spans="2:13" ht="15" x14ac:dyDescent="0.25">
      <c r="B2254" s="478" t="s">
        <v>1950</v>
      </c>
      <c r="C2254" s="482" t="s">
        <v>1951</v>
      </c>
      <c r="D2254" s="480"/>
      <c r="E2254" s="479"/>
      <c r="F2254" s="481"/>
      <c r="G2254" s="474"/>
      <c r="H2254" s="476"/>
      <c r="I2254" s="51"/>
      <c r="J2254"/>
      <c r="K2254"/>
      <c r="L2254"/>
      <c r="M2254"/>
    </row>
    <row r="2255" spans="2:13" ht="15" x14ac:dyDescent="0.25">
      <c r="B2255" s="478"/>
      <c r="C2255" s="482"/>
      <c r="D2255" s="480"/>
      <c r="E2255" s="479"/>
      <c r="F2255" s="481"/>
      <c r="G2255" s="475"/>
      <c r="H2255" s="477"/>
      <c r="I2255" s="51"/>
      <c r="J2255"/>
      <c r="K2255"/>
      <c r="L2255"/>
      <c r="M2255"/>
    </row>
    <row r="2256" spans="2:13" x14ac:dyDescent="0.25">
      <c r="B2256" s="73" t="s">
        <v>1952</v>
      </c>
      <c r="C2256" s="60" t="s">
        <v>1953</v>
      </c>
      <c r="D2256" s="54" t="s">
        <v>141</v>
      </c>
      <c r="E2256" s="98" t="s">
        <v>476</v>
      </c>
      <c r="F2256" s="359">
        <v>211.35</v>
      </c>
      <c r="G2256" s="99">
        <f t="shared" ref="G2256:G2318" si="247">F2256*0.2</f>
        <v>42.27</v>
      </c>
      <c r="H2256" s="74">
        <f t="shared" ref="H2256:H2318" si="248">F2256+G2256</f>
        <v>253.62</v>
      </c>
      <c r="I2256" s="51"/>
      <c r="J2256"/>
      <c r="K2256"/>
      <c r="L2256"/>
      <c r="M2256"/>
    </row>
    <row r="2257" spans="2:13" x14ac:dyDescent="0.25">
      <c r="B2257" s="73" t="s">
        <v>1954</v>
      </c>
      <c r="C2257" s="60" t="s">
        <v>1955</v>
      </c>
      <c r="D2257" s="54" t="s">
        <v>141</v>
      </c>
      <c r="E2257" s="98" t="s">
        <v>479</v>
      </c>
      <c r="F2257" s="359">
        <v>725.34</v>
      </c>
      <c r="G2257" s="99">
        <f t="shared" si="247"/>
        <v>145.06800000000001</v>
      </c>
      <c r="H2257" s="74">
        <f t="shared" si="248"/>
        <v>870.40800000000002</v>
      </c>
      <c r="I2257" s="51"/>
      <c r="J2257"/>
      <c r="K2257"/>
      <c r="L2257"/>
      <c r="M2257"/>
    </row>
    <row r="2258" spans="2:13" x14ac:dyDescent="0.25">
      <c r="B2258" s="73" t="s">
        <v>1956</v>
      </c>
      <c r="C2258" s="60" t="s">
        <v>1957</v>
      </c>
      <c r="D2258" s="54" t="s">
        <v>141</v>
      </c>
      <c r="E2258" s="98" t="s">
        <v>479</v>
      </c>
      <c r="F2258" s="359">
        <v>759.49</v>
      </c>
      <c r="G2258" s="99">
        <f t="shared" si="247"/>
        <v>151.898</v>
      </c>
      <c r="H2258" s="74">
        <f t="shared" si="248"/>
        <v>911.38800000000003</v>
      </c>
      <c r="I2258" s="51"/>
      <c r="J2258"/>
      <c r="K2258"/>
      <c r="L2258"/>
      <c r="M2258"/>
    </row>
    <row r="2259" spans="2:13" x14ac:dyDescent="0.25">
      <c r="B2259" s="73" t="s">
        <v>1958</v>
      </c>
      <c r="C2259" s="60" t="s">
        <v>1959</v>
      </c>
      <c r="D2259" s="54" t="s">
        <v>141</v>
      </c>
      <c r="E2259" s="98" t="s">
        <v>479</v>
      </c>
      <c r="F2259" s="359">
        <v>792.61</v>
      </c>
      <c r="G2259" s="99">
        <f t="shared" si="247"/>
        <v>158.52200000000002</v>
      </c>
      <c r="H2259" s="74">
        <f t="shared" si="248"/>
        <v>951.13200000000006</v>
      </c>
      <c r="I2259" s="51"/>
      <c r="J2259"/>
      <c r="K2259"/>
      <c r="L2259"/>
      <c r="M2259"/>
    </row>
    <row r="2260" spans="2:13" x14ac:dyDescent="0.25">
      <c r="B2260" s="73" t="s">
        <v>2476</v>
      </c>
      <c r="C2260" s="60" t="s">
        <v>485</v>
      </c>
      <c r="D2260" s="54" t="s">
        <v>141</v>
      </c>
      <c r="E2260" s="98" t="s">
        <v>476</v>
      </c>
      <c r="F2260" s="359">
        <v>0.08</v>
      </c>
      <c r="G2260" s="99">
        <f t="shared" si="247"/>
        <v>1.6E-2</v>
      </c>
      <c r="H2260" s="74">
        <f t="shared" si="248"/>
        <v>9.6000000000000002E-2</v>
      </c>
      <c r="I2260" s="51"/>
      <c r="J2260"/>
      <c r="K2260"/>
      <c r="L2260"/>
      <c r="M2260"/>
    </row>
    <row r="2261" spans="2:13" x14ac:dyDescent="0.25">
      <c r="B2261" s="96" t="s">
        <v>1960</v>
      </c>
      <c r="C2261" s="59" t="s">
        <v>489</v>
      </c>
      <c r="D2261" s="54"/>
      <c r="E2261" s="97"/>
      <c r="F2261" s="359"/>
      <c r="G2261" s="99"/>
      <c r="H2261" s="74"/>
      <c r="I2261" s="51"/>
      <c r="J2261"/>
      <c r="K2261"/>
      <c r="L2261"/>
      <c r="M2261"/>
    </row>
    <row r="2262" spans="2:13" x14ac:dyDescent="0.25">
      <c r="B2262" s="73" t="s">
        <v>1961</v>
      </c>
      <c r="C2262" s="60" t="s">
        <v>1962</v>
      </c>
      <c r="D2262" s="54" t="s">
        <v>141</v>
      </c>
      <c r="E2262" s="98" t="s">
        <v>172</v>
      </c>
      <c r="F2262" s="359">
        <v>1.56</v>
      </c>
      <c r="G2262" s="99">
        <f t="shared" si="247"/>
        <v>0.31200000000000006</v>
      </c>
      <c r="H2262" s="74">
        <f t="shared" si="248"/>
        <v>1.8720000000000001</v>
      </c>
      <c r="I2262" s="51"/>
      <c r="J2262"/>
      <c r="K2262"/>
      <c r="L2262"/>
      <c r="M2262"/>
    </row>
    <row r="2263" spans="2:13" x14ac:dyDescent="0.25">
      <c r="B2263" s="73" t="s">
        <v>1963</v>
      </c>
      <c r="C2263" s="60" t="s">
        <v>1964</v>
      </c>
      <c r="D2263" s="54" t="s">
        <v>141</v>
      </c>
      <c r="E2263" s="98" t="s">
        <v>479</v>
      </c>
      <c r="F2263" s="359">
        <v>1576.81</v>
      </c>
      <c r="G2263" s="99">
        <f t="shared" si="247"/>
        <v>315.36200000000002</v>
      </c>
      <c r="H2263" s="74">
        <f t="shared" si="248"/>
        <v>1892.172</v>
      </c>
      <c r="I2263" s="51"/>
      <c r="J2263"/>
      <c r="K2263"/>
      <c r="L2263"/>
      <c r="M2263"/>
    </row>
    <row r="2264" spans="2:13" x14ac:dyDescent="0.25">
      <c r="B2264" s="73" t="s">
        <v>1965</v>
      </c>
      <c r="C2264" s="60" t="s">
        <v>1966</v>
      </c>
      <c r="D2264" s="54" t="s">
        <v>141</v>
      </c>
      <c r="E2264" s="98" t="s">
        <v>479</v>
      </c>
      <c r="F2264" s="359">
        <v>1839.62</v>
      </c>
      <c r="G2264" s="99">
        <f t="shared" si="247"/>
        <v>367.92399999999998</v>
      </c>
      <c r="H2264" s="74">
        <f t="shared" si="248"/>
        <v>2207.5439999999999</v>
      </c>
      <c r="I2264" s="51"/>
      <c r="J2264"/>
      <c r="K2264"/>
      <c r="L2264"/>
      <c r="M2264"/>
    </row>
    <row r="2265" spans="2:13" x14ac:dyDescent="0.25">
      <c r="B2265" s="96" t="s">
        <v>1967</v>
      </c>
      <c r="C2265" s="59" t="s">
        <v>1968</v>
      </c>
      <c r="D2265" s="98"/>
      <c r="E2265" s="97"/>
      <c r="F2265" s="359"/>
      <c r="G2265" s="99"/>
      <c r="H2265" s="74"/>
      <c r="I2265" s="51"/>
      <c r="J2265"/>
      <c r="K2265"/>
      <c r="L2265"/>
      <c r="M2265"/>
    </row>
    <row r="2266" spans="2:13" ht="47.25" x14ac:dyDescent="0.25">
      <c r="B2266" s="73" t="s">
        <v>1969</v>
      </c>
      <c r="C2266" s="60" t="s">
        <v>1970</v>
      </c>
      <c r="D2266" s="98"/>
      <c r="E2266" s="98"/>
      <c r="F2266" s="359"/>
      <c r="G2266" s="99"/>
      <c r="H2266" s="74"/>
      <c r="I2266" s="51"/>
      <c r="J2266"/>
      <c r="K2266"/>
      <c r="L2266"/>
      <c r="M2266"/>
    </row>
    <row r="2267" spans="2:13" x14ac:dyDescent="0.25">
      <c r="B2267" s="73" t="s">
        <v>1971</v>
      </c>
      <c r="C2267" s="60" t="s">
        <v>1972</v>
      </c>
      <c r="D2267" s="54" t="s">
        <v>141</v>
      </c>
      <c r="E2267" s="98" t="s">
        <v>479</v>
      </c>
      <c r="F2267" s="359"/>
      <c r="G2267" s="99"/>
      <c r="H2267" s="74"/>
      <c r="I2267" s="51"/>
      <c r="J2267"/>
      <c r="K2267"/>
      <c r="L2267"/>
      <c r="M2267"/>
    </row>
    <row r="2268" spans="2:13" x14ac:dyDescent="0.25">
      <c r="B2268" s="73"/>
      <c r="C2268" s="60" t="s">
        <v>506</v>
      </c>
      <c r="D2268" s="54"/>
      <c r="E2268" s="98"/>
      <c r="F2268" s="359">
        <v>700.65</v>
      </c>
      <c r="G2268" s="99">
        <f t="shared" si="247"/>
        <v>140.13</v>
      </c>
      <c r="H2268" s="74">
        <f t="shared" si="248"/>
        <v>840.78</v>
      </c>
      <c r="I2268" s="51"/>
      <c r="J2268"/>
      <c r="K2268"/>
      <c r="L2268"/>
      <c r="M2268"/>
    </row>
    <row r="2269" spans="2:13" x14ac:dyDescent="0.25">
      <c r="B2269" s="73" t="s">
        <v>1973</v>
      </c>
      <c r="C2269" s="60" t="s">
        <v>1974</v>
      </c>
      <c r="D2269" s="54" t="s">
        <v>141</v>
      </c>
      <c r="E2269" s="98" t="s">
        <v>479</v>
      </c>
      <c r="F2269" s="359"/>
      <c r="G2269" s="99"/>
      <c r="H2269" s="74"/>
      <c r="I2269" s="51"/>
      <c r="J2269"/>
      <c r="K2269"/>
      <c r="L2269"/>
      <c r="M2269"/>
    </row>
    <row r="2270" spans="2:13" x14ac:dyDescent="0.25">
      <c r="B2270" s="73"/>
      <c r="C2270" s="60" t="s">
        <v>506</v>
      </c>
      <c r="D2270" s="54"/>
      <c r="E2270" s="98"/>
      <c r="F2270" s="359">
        <v>934.51</v>
      </c>
      <c r="G2270" s="99">
        <f t="shared" si="247"/>
        <v>186.90200000000002</v>
      </c>
      <c r="H2270" s="74">
        <f t="shared" si="248"/>
        <v>1121.412</v>
      </c>
      <c r="I2270" s="51"/>
      <c r="J2270"/>
      <c r="K2270"/>
      <c r="L2270"/>
      <c r="M2270"/>
    </row>
    <row r="2271" spans="2:13" x14ac:dyDescent="0.25">
      <c r="B2271" s="73" t="s">
        <v>1975</v>
      </c>
      <c r="C2271" s="60" t="s">
        <v>510</v>
      </c>
      <c r="D2271" s="54" t="s">
        <v>1976</v>
      </c>
      <c r="E2271" s="98" t="s">
        <v>479</v>
      </c>
      <c r="F2271" s="359"/>
      <c r="G2271" s="99"/>
      <c r="H2271" s="74"/>
      <c r="I2271" s="51"/>
      <c r="J2271"/>
      <c r="K2271"/>
      <c r="L2271"/>
      <c r="M2271"/>
    </row>
    <row r="2272" spans="2:13" x14ac:dyDescent="0.25">
      <c r="B2272" s="73"/>
      <c r="C2272" s="60" t="s">
        <v>506</v>
      </c>
      <c r="D2272" s="54"/>
      <c r="E2272" s="98"/>
      <c r="F2272" s="359">
        <v>1168.4000000000001</v>
      </c>
      <c r="G2272" s="99">
        <f t="shared" si="247"/>
        <v>233.68000000000004</v>
      </c>
      <c r="H2272" s="74">
        <f t="shared" si="248"/>
        <v>1402.0800000000002</v>
      </c>
      <c r="I2272" s="51"/>
      <c r="J2272"/>
      <c r="K2272"/>
      <c r="L2272"/>
      <c r="M2272"/>
    </row>
    <row r="2273" spans="2:13" ht="31.5" x14ac:dyDescent="0.25">
      <c r="B2273" s="96" t="s">
        <v>1977</v>
      </c>
      <c r="C2273" s="59" t="s">
        <v>1978</v>
      </c>
      <c r="D2273" s="98"/>
      <c r="E2273" s="97"/>
      <c r="F2273" s="359"/>
      <c r="G2273" s="99"/>
      <c r="H2273" s="74"/>
      <c r="I2273" s="51"/>
      <c r="J2273"/>
      <c r="K2273"/>
      <c r="L2273"/>
      <c r="M2273"/>
    </row>
    <row r="2274" spans="2:13" x14ac:dyDescent="0.25">
      <c r="B2274" s="73" t="s">
        <v>1979</v>
      </c>
      <c r="C2274" s="60" t="s">
        <v>1972</v>
      </c>
      <c r="D2274" s="54" t="s">
        <v>141</v>
      </c>
      <c r="E2274" s="98" t="s">
        <v>514</v>
      </c>
      <c r="F2274" s="359">
        <v>1.5</v>
      </c>
      <c r="G2274" s="99">
        <f t="shared" si="247"/>
        <v>0.30000000000000004</v>
      </c>
      <c r="H2274" s="74">
        <f t="shared" si="248"/>
        <v>1.8</v>
      </c>
      <c r="I2274" s="51"/>
      <c r="J2274"/>
      <c r="K2274"/>
      <c r="L2274"/>
      <c r="M2274"/>
    </row>
    <row r="2275" spans="2:13" x14ac:dyDescent="0.25">
      <c r="B2275" s="73" t="s">
        <v>1980</v>
      </c>
      <c r="C2275" s="60" t="s">
        <v>508</v>
      </c>
      <c r="D2275" s="54" t="s">
        <v>141</v>
      </c>
      <c r="E2275" s="98" t="s">
        <v>514</v>
      </c>
      <c r="F2275" s="359">
        <v>3.42</v>
      </c>
      <c r="G2275" s="99">
        <f t="shared" si="247"/>
        <v>0.68400000000000005</v>
      </c>
      <c r="H2275" s="74">
        <f t="shared" si="248"/>
        <v>4.1040000000000001</v>
      </c>
      <c r="I2275" s="51"/>
      <c r="J2275"/>
      <c r="K2275"/>
      <c r="L2275"/>
      <c r="M2275"/>
    </row>
    <row r="2276" spans="2:13" x14ac:dyDescent="0.25">
      <c r="B2276" s="73" t="s">
        <v>1981</v>
      </c>
      <c r="C2276" s="60" t="s">
        <v>1982</v>
      </c>
      <c r="D2276" s="54" t="s">
        <v>1976</v>
      </c>
      <c r="E2276" s="98" t="s">
        <v>514</v>
      </c>
      <c r="F2276" s="359">
        <v>5.28</v>
      </c>
      <c r="G2276" s="99">
        <f t="shared" si="247"/>
        <v>1.056</v>
      </c>
      <c r="H2276" s="74">
        <f t="shared" si="248"/>
        <v>6.3360000000000003</v>
      </c>
      <c r="I2276" s="51"/>
      <c r="J2276"/>
      <c r="K2276"/>
      <c r="L2276"/>
      <c r="M2276"/>
    </row>
    <row r="2277" spans="2:13" x14ac:dyDescent="0.25">
      <c r="B2277" s="73"/>
      <c r="C2277" s="59" t="s">
        <v>1983</v>
      </c>
      <c r="D2277" s="54"/>
      <c r="E2277" s="97"/>
      <c r="F2277" s="359"/>
      <c r="G2277" s="99"/>
      <c r="H2277" s="74"/>
      <c r="I2277" s="51"/>
      <c r="J2277"/>
      <c r="K2277"/>
      <c r="L2277"/>
      <c r="M2277"/>
    </row>
    <row r="2278" spans="2:13" x14ac:dyDescent="0.25">
      <c r="B2278" s="73" t="s">
        <v>1984</v>
      </c>
      <c r="C2278" s="60" t="s">
        <v>505</v>
      </c>
      <c r="D2278" s="54" t="s">
        <v>141</v>
      </c>
      <c r="E2278" s="98" t="s">
        <v>479</v>
      </c>
      <c r="F2278" s="359">
        <v>52.55</v>
      </c>
      <c r="G2278" s="99">
        <f t="shared" si="247"/>
        <v>10.51</v>
      </c>
      <c r="H2278" s="74">
        <f t="shared" si="248"/>
        <v>63.059999999999995</v>
      </c>
      <c r="I2278" s="51"/>
      <c r="J2278"/>
      <c r="K2278"/>
      <c r="L2278"/>
      <c r="M2278"/>
    </row>
    <row r="2279" spans="2:13" x14ac:dyDescent="0.25">
      <c r="B2279" s="73" t="s">
        <v>1985</v>
      </c>
      <c r="C2279" s="60" t="s">
        <v>508</v>
      </c>
      <c r="D2279" s="54" t="s">
        <v>141</v>
      </c>
      <c r="E2279" s="98" t="s">
        <v>479</v>
      </c>
      <c r="F2279" s="359">
        <v>94.63</v>
      </c>
      <c r="G2279" s="99">
        <f t="shared" si="247"/>
        <v>18.925999999999998</v>
      </c>
      <c r="H2279" s="74">
        <f t="shared" si="248"/>
        <v>113.556</v>
      </c>
      <c r="I2279" s="51"/>
      <c r="J2279"/>
      <c r="K2279"/>
      <c r="L2279"/>
      <c r="M2279"/>
    </row>
    <row r="2280" spans="2:13" x14ac:dyDescent="0.25">
      <c r="B2280" s="73" t="s">
        <v>1986</v>
      </c>
      <c r="C2280" s="60" t="s">
        <v>510</v>
      </c>
      <c r="D2280" s="54" t="s">
        <v>1976</v>
      </c>
      <c r="E2280" s="98" t="s">
        <v>479</v>
      </c>
      <c r="F2280" s="359">
        <v>136.63</v>
      </c>
      <c r="G2280" s="99">
        <f t="shared" si="247"/>
        <v>27.326000000000001</v>
      </c>
      <c r="H2280" s="74">
        <f t="shared" si="248"/>
        <v>163.95599999999999</v>
      </c>
      <c r="I2280" s="51"/>
      <c r="J2280"/>
      <c r="K2280"/>
      <c r="L2280"/>
      <c r="M2280"/>
    </row>
    <row r="2281" spans="2:13" x14ac:dyDescent="0.25">
      <c r="B2281" s="73"/>
      <c r="C2281" s="59" t="s">
        <v>1987</v>
      </c>
      <c r="D2281" s="54"/>
      <c r="E2281" s="97"/>
      <c r="F2281" s="359"/>
      <c r="G2281" s="99"/>
      <c r="H2281" s="74"/>
      <c r="I2281" s="51"/>
      <c r="J2281"/>
      <c r="K2281"/>
      <c r="L2281"/>
      <c r="M2281"/>
    </row>
    <row r="2282" spans="2:13" x14ac:dyDescent="0.25">
      <c r="B2282" s="73" t="s">
        <v>1988</v>
      </c>
      <c r="C2282" s="60" t="s">
        <v>505</v>
      </c>
      <c r="D2282" s="54" t="s">
        <v>141</v>
      </c>
      <c r="E2282" s="98" t="s">
        <v>479</v>
      </c>
      <c r="F2282" s="359">
        <v>99.85</v>
      </c>
      <c r="G2282" s="99">
        <f t="shared" si="247"/>
        <v>19.97</v>
      </c>
      <c r="H2282" s="74">
        <f t="shared" si="248"/>
        <v>119.82</v>
      </c>
      <c r="I2282" s="51"/>
      <c r="J2282"/>
      <c r="K2282"/>
      <c r="L2282"/>
      <c r="M2282"/>
    </row>
    <row r="2283" spans="2:13" x14ac:dyDescent="0.25">
      <c r="B2283" s="73" t="s">
        <v>1989</v>
      </c>
      <c r="C2283" s="60" t="s">
        <v>508</v>
      </c>
      <c r="D2283" s="54" t="s">
        <v>141</v>
      </c>
      <c r="E2283" s="98" t="s">
        <v>479</v>
      </c>
      <c r="F2283" s="359">
        <v>186.61</v>
      </c>
      <c r="G2283" s="99">
        <f t="shared" si="247"/>
        <v>37.322000000000003</v>
      </c>
      <c r="H2283" s="74">
        <f t="shared" si="248"/>
        <v>223.93200000000002</v>
      </c>
      <c r="I2283" s="51"/>
      <c r="J2283"/>
      <c r="K2283"/>
      <c r="L2283"/>
      <c r="M2283"/>
    </row>
    <row r="2284" spans="2:13" x14ac:dyDescent="0.25">
      <c r="B2284" s="73"/>
      <c r="C2284" s="59" t="s">
        <v>1990</v>
      </c>
      <c r="D2284" s="54"/>
      <c r="E2284" s="97"/>
      <c r="F2284" s="359"/>
      <c r="G2284" s="99"/>
      <c r="H2284" s="74"/>
      <c r="I2284" s="51"/>
      <c r="J2284"/>
      <c r="K2284"/>
      <c r="L2284"/>
      <c r="M2284"/>
    </row>
    <row r="2285" spans="2:13" x14ac:dyDescent="0.25">
      <c r="B2285" s="73" t="s">
        <v>1991</v>
      </c>
      <c r="C2285" s="60" t="s">
        <v>505</v>
      </c>
      <c r="D2285" s="54" t="s">
        <v>141</v>
      </c>
      <c r="E2285" s="98" t="s">
        <v>479</v>
      </c>
      <c r="F2285" s="359">
        <v>275.97000000000003</v>
      </c>
      <c r="G2285" s="99">
        <f t="shared" si="247"/>
        <v>55.19400000000001</v>
      </c>
      <c r="H2285" s="74">
        <f t="shared" si="248"/>
        <v>331.16400000000004</v>
      </c>
      <c r="I2285" s="51"/>
      <c r="J2285"/>
      <c r="K2285"/>
      <c r="L2285"/>
      <c r="M2285"/>
    </row>
    <row r="2286" spans="2:13" x14ac:dyDescent="0.25">
      <c r="B2286" s="73" t="s">
        <v>1992</v>
      </c>
      <c r="C2286" s="60" t="s">
        <v>508</v>
      </c>
      <c r="D2286" s="54" t="s">
        <v>141</v>
      </c>
      <c r="E2286" s="98" t="s">
        <v>479</v>
      </c>
      <c r="F2286" s="359">
        <v>365.29</v>
      </c>
      <c r="G2286" s="99">
        <f t="shared" si="247"/>
        <v>73.058000000000007</v>
      </c>
      <c r="H2286" s="74">
        <f t="shared" si="248"/>
        <v>438.34800000000001</v>
      </c>
      <c r="I2286" s="51"/>
      <c r="J2286"/>
      <c r="K2286"/>
      <c r="L2286"/>
      <c r="M2286"/>
    </row>
    <row r="2287" spans="2:13" x14ac:dyDescent="0.25">
      <c r="B2287" s="73" t="s">
        <v>1993</v>
      </c>
      <c r="C2287" s="60" t="s">
        <v>1982</v>
      </c>
      <c r="D2287" s="54" t="s">
        <v>1976</v>
      </c>
      <c r="E2287" s="98" t="s">
        <v>479</v>
      </c>
      <c r="F2287" s="359">
        <v>538.73</v>
      </c>
      <c r="G2287" s="99">
        <f t="shared" si="247"/>
        <v>107.74600000000001</v>
      </c>
      <c r="H2287" s="74">
        <f t="shared" si="248"/>
        <v>646.476</v>
      </c>
      <c r="I2287" s="51"/>
      <c r="J2287"/>
      <c r="K2287"/>
      <c r="L2287"/>
      <c r="M2287"/>
    </row>
    <row r="2288" spans="2:13" ht="31.5" x14ac:dyDescent="0.25">
      <c r="B2288" s="73" t="s">
        <v>1994</v>
      </c>
      <c r="C2288" s="60" t="s">
        <v>1995</v>
      </c>
      <c r="D2288" s="54" t="s">
        <v>141</v>
      </c>
      <c r="E2288" s="98" t="s">
        <v>532</v>
      </c>
      <c r="F2288" s="359">
        <v>68.33</v>
      </c>
      <c r="G2288" s="99">
        <f t="shared" si="247"/>
        <v>13.666</v>
      </c>
      <c r="H2288" s="74">
        <f t="shared" si="248"/>
        <v>81.995999999999995</v>
      </c>
      <c r="I2288" s="51"/>
      <c r="J2288"/>
      <c r="K2288"/>
      <c r="L2288"/>
      <c r="M2288"/>
    </row>
    <row r="2289" spans="2:13" x14ac:dyDescent="0.25">
      <c r="B2289" s="73" t="s">
        <v>1996</v>
      </c>
      <c r="C2289" s="60" t="s">
        <v>1997</v>
      </c>
      <c r="D2289" s="54" t="s">
        <v>141</v>
      </c>
      <c r="E2289" s="98" t="s">
        <v>532</v>
      </c>
      <c r="F2289" s="359">
        <v>105.63</v>
      </c>
      <c r="G2289" s="99">
        <f t="shared" si="247"/>
        <v>21.126000000000001</v>
      </c>
      <c r="H2289" s="74">
        <f t="shared" si="248"/>
        <v>126.756</v>
      </c>
      <c r="I2289" s="51"/>
      <c r="J2289"/>
      <c r="K2289"/>
      <c r="L2289"/>
      <c r="M2289"/>
    </row>
    <row r="2290" spans="2:13" x14ac:dyDescent="0.25">
      <c r="B2290" s="73" t="s">
        <v>1998</v>
      </c>
      <c r="C2290" s="60" t="s">
        <v>1999</v>
      </c>
      <c r="D2290" s="54" t="s">
        <v>1976</v>
      </c>
      <c r="E2290" s="98" t="s">
        <v>532</v>
      </c>
      <c r="F2290" s="359">
        <v>328.52</v>
      </c>
      <c r="G2290" s="99">
        <f t="shared" si="247"/>
        <v>65.703999999999994</v>
      </c>
      <c r="H2290" s="74">
        <f t="shared" si="248"/>
        <v>394.22399999999999</v>
      </c>
      <c r="I2290" s="51"/>
      <c r="J2290"/>
      <c r="K2290"/>
      <c r="L2290"/>
      <c r="M2290"/>
    </row>
    <row r="2291" spans="2:13" ht="31.5" x14ac:dyDescent="0.25">
      <c r="B2291" s="73" t="s">
        <v>2000</v>
      </c>
      <c r="C2291" s="60" t="s">
        <v>2001</v>
      </c>
      <c r="D2291" s="54" t="s">
        <v>141</v>
      </c>
      <c r="E2291" s="98" t="s">
        <v>532</v>
      </c>
      <c r="F2291" s="359">
        <v>96.17</v>
      </c>
      <c r="G2291" s="99">
        <f t="shared" si="247"/>
        <v>19.234000000000002</v>
      </c>
      <c r="H2291" s="74">
        <f t="shared" si="248"/>
        <v>115.404</v>
      </c>
      <c r="I2291" s="51"/>
      <c r="J2291"/>
      <c r="K2291"/>
      <c r="L2291"/>
      <c r="M2291"/>
    </row>
    <row r="2292" spans="2:13" x14ac:dyDescent="0.25">
      <c r="B2292" s="73" t="s">
        <v>2002</v>
      </c>
      <c r="C2292" s="60" t="s">
        <v>2003</v>
      </c>
      <c r="D2292" s="54" t="s">
        <v>141</v>
      </c>
      <c r="E2292" s="98" t="s">
        <v>532</v>
      </c>
      <c r="F2292" s="359">
        <v>87.23</v>
      </c>
      <c r="G2292" s="99">
        <f t="shared" si="247"/>
        <v>17.446000000000002</v>
      </c>
      <c r="H2292" s="74">
        <f t="shared" si="248"/>
        <v>104.676</v>
      </c>
      <c r="I2292" s="51"/>
      <c r="J2292"/>
      <c r="K2292"/>
      <c r="L2292"/>
      <c r="M2292"/>
    </row>
    <row r="2293" spans="2:13" ht="110.25" x14ac:dyDescent="0.25">
      <c r="B2293" s="96" t="s">
        <v>2004</v>
      </c>
      <c r="C2293" s="59" t="s">
        <v>2005</v>
      </c>
      <c r="D2293" s="98"/>
      <c r="E2293" s="97"/>
      <c r="F2293" s="359"/>
      <c r="G2293" s="99"/>
      <c r="H2293" s="74"/>
      <c r="I2293" s="51"/>
      <c r="J2293"/>
      <c r="K2293"/>
      <c r="L2293"/>
      <c r="M2293"/>
    </row>
    <row r="2294" spans="2:13" x14ac:dyDescent="0.25">
      <c r="B2294" s="73" t="s">
        <v>2006</v>
      </c>
      <c r="C2294" s="60" t="s">
        <v>553</v>
      </c>
      <c r="D2294" s="54" t="s">
        <v>141</v>
      </c>
      <c r="E2294" s="98" t="s">
        <v>479</v>
      </c>
      <c r="F2294" s="359">
        <v>203.42</v>
      </c>
      <c r="G2294" s="99">
        <f t="shared" si="247"/>
        <v>40.683999999999997</v>
      </c>
      <c r="H2294" s="74">
        <f t="shared" si="248"/>
        <v>244.10399999999998</v>
      </c>
      <c r="I2294" s="51"/>
      <c r="J2294"/>
      <c r="K2294"/>
      <c r="L2294"/>
      <c r="M2294"/>
    </row>
    <row r="2295" spans="2:13" ht="47.25" x14ac:dyDescent="0.25">
      <c r="B2295" s="73" t="s">
        <v>2007</v>
      </c>
      <c r="C2295" s="60" t="s">
        <v>556</v>
      </c>
      <c r="D2295" s="54" t="s">
        <v>141</v>
      </c>
      <c r="E2295" s="98" t="s">
        <v>549</v>
      </c>
      <c r="F2295" s="359">
        <v>105.13</v>
      </c>
      <c r="G2295" s="99">
        <f t="shared" si="247"/>
        <v>21.026</v>
      </c>
      <c r="H2295" s="74">
        <f t="shared" si="248"/>
        <v>126.15599999999999</v>
      </c>
      <c r="I2295" s="51"/>
      <c r="J2295"/>
      <c r="K2295"/>
      <c r="L2295"/>
      <c r="M2295"/>
    </row>
    <row r="2296" spans="2:13" x14ac:dyDescent="0.25">
      <c r="B2296" s="73"/>
      <c r="C2296" s="59" t="s">
        <v>2008</v>
      </c>
      <c r="D2296" s="54"/>
      <c r="E2296" s="97"/>
      <c r="F2296" s="359"/>
      <c r="G2296" s="99"/>
      <c r="H2296" s="74"/>
      <c r="I2296" s="51"/>
      <c r="J2296"/>
      <c r="K2296"/>
      <c r="L2296"/>
      <c r="M2296"/>
    </row>
    <row r="2297" spans="2:13" x14ac:dyDescent="0.25">
      <c r="B2297" s="73" t="s">
        <v>2009</v>
      </c>
      <c r="C2297" s="60" t="s">
        <v>553</v>
      </c>
      <c r="D2297" s="54" t="s">
        <v>141</v>
      </c>
      <c r="E2297" s="98" t="s">
        <v>479</v>
      </c>
      <c r="F2297" s="359">
        <v>275.95999999999998</v>
      </c>
      <c r="G2297" s="99">
        <f t="shared" si="247"/>
        <v>55.192</v>
      </c>
      <c r="H2297" s="74">
        <f t="shared" si="248"/>
        <v>331.15199999999999</v>
      </c>
      <c r="I2297" s="51"/>
      <c r="J2297"/>
      <c r="K2297"/>
      <c r="L2297"/>
      <c r="M2297"/>
    </row>
    <row r="2298" spans="2:13" ht="47.25" x14ac:dyDescent="0.25">
      <c r="B2298" s="73" t="s">
        <v>2010</v>
      </c>
      <c r="C2298" s="60" t="s">
        <v>556</v>
      </c>
      <c r="D2298" s="54" t="s">
        <v>141</v>
      </c>
      <c r="E2298" s="98" t="s">
        <v>549</v>
      </c>
      <c r="F2298" s="359">
        <v>137.72</v>
      </c>
      <c r="G2298" s="99">
        <f t="shared" si="247"/>
        <v>27.544</v>
      </c>
      <c r="H2298" s="74">
        <f t="shared" si="248"/>
        <v>165.26400000000001</v>
      </c>
      <c r="I2298" s="51"/>
      <c r="J2298"/>
      <c r="K2298"/>
      <c r="L2298"/>
      <c r="M2298"/>
    </row>
    <row r="2299" spans="2:13" x14ac:dyDescent="0.25">
      <c r="B2299" s="73" t="s">
        <v>2011</v>
      </c>
      <c r="C2299" s="60" t="s">
        <v>570</v>
      </c>
      <c r="D2299" s="54" t="s">
        <v>141</v>
      </c>
      <c r="E2299" s="98" t="s">
        <v>476</v>
      </c>
      <c r="F2299" s="359">
        <v>1.03</v>
      </c>
      <c r="G2299" s="99">
        <f t="shared" si="247"/>
        <v>0.20600000000000002</v>
      </c>
      <c r="H2299" s="74">
        <f t="shared" si="248"/>
        <v>1.236</v>
      </c>
      <c r="I2299" s="51"/>
      <c r="J2299"/>
      <c r="K2299"/>
      <c r="L2299"/>
      <c r="M2299"/>
    </row>
    <row r="2300" spans="2:13" ht="94.5" x14ac:dyDescent="0.25">
      <c r="B2300" s="96" t="s">
        <v>2012</v>
      </c>
      <c r="C2300" s="59" t="s">
        <v>2013</v>
      </c>
      <c r="D2300" s="98"/>
      <c r="E2300" s="97"/>
      <c r="F2300" s="359"/>
      <c r="G2300" s="99"/>
      <c r="H2300" s="74"/>
      <c r="I2300" s="51"/>
      <c r="J2300"/>
      <c r="K2300"/>
      <c r="L2300"/>
      <c r="M2300"/>
    </row>
    <row r="2301" spans="2:13" ht="409.5" x14ac:dyDescent="0.25">
      <c r="B2301" s="96"/>
      <c r="C2301" s="60" t="s">
        <v>2014</v>
      </c>
      <c r="D2301" s="98"/>
      <c r="E2301" s="97"/>
      <c r="F2301" s="359"/>
      <c r="G2301" s="99"/>
      <c r="H2301" s="74"/>
      <c r="I2301" s="51"/>
      <c r="J2301"/>
      <c r="K2301"/>
      <c r="L2301"/>
      <c r="M2301"/>
    </row>
    <row r="2302" spans="2:13" x14ac:dyDescent="0.25">
      <c r="B2302" s="73" t="s">
        <v>2015</v>
      </c>
      <c r="C2302" s="60" t="s">
        <v>491</v>
      </c>
      <c r="D2302" s="54" t="s">
        <v>141</v>
      </c>
      <c r="E2302" s="98" t="s">
        <v>479</v>
      </c>
      <c r="F2302" s="359">
        <v>249</v>
      </c>
      <c r="G2302" s="99">
        <f t="shared" si="247"/>
        <v>49.800000000000004</v>
      </c>
      <c r="H2302" s="74">
        <f t="shared" si="248"/>
        <v>298.8</v>
      </c>
      <c r="I2302" s="51"/>
      <c r="J2302"/>
      <c r="K2302"/>
      <c r="L2302"/>
      <c r="M2302"/>
    </row>
    <row r="2303" spans="2:13" x14ac:dyDescent="0.25">
      <c r="B2303" s="73" t="s">
        <v>2016</v>
      </c>
      <c r="C2303" s="60" t="s">
        <v>2017</v>
      </c>
      <c r="D2303" s="54" t="s">
        <v>141</v>
      </c>
      <c r="E2303" s="98" t="s">
        <v>532</v>
      </c>
      <c r="F2303" s="359">
        <v>119.84</v>
      </c>
      <c r="G2303" s="99">
        <f t="shared" si="247"/>
        <v>23.968000000000004</v>
      </c>
      <c r="H2303" s="74">
        <f t="shared" si="248"/>
        <v>143.80799999999999</v>
      </c>
      <c r="I2303" s="51"/>
      <c r="J2303"/>
      <c r="K2303"/>
      <c r="L2303"/>
      <c r="M2303"/>
    </row>
    <row r="2304" spans="2:13" ht="47.25" x14ac:dyDescent="0.25">
      <c r="B2304" s="73" t="s">
        <v>2018</v>
      </c>
      <c r="C2304" s="60" t="s">
        <v>585</v>
      </c>
      <c r="D2304" s="54" t="s">
        <v>141</v>
      </c>
      <c r="E2304" s="98" t="s">
        <v>586</v>
      </c>
      <c r="F2304" s="359">
        <v>40.200000000000003</v>
      </c>
      <c r="G2304" s="99">
        <f t="shared" si="247"/>
        <v>8.0400000000000009</v>
      </c>
      <c r="H2304" s="74">
        <f t="shared" si="248"/>
        <v>48.24</v>
      </c>
      <c r="I2304" s="51"/>
      <c r="J2304"/>
      <c r="K2304"/>
      <c r="L2304"/>
      <c r="M2304"/>
    </row>
    <row r="2305" spans="2:13" ht="42.75" customHeight="1" x14ac:dyDescent="0.25">
      <c r="B2305" s="73"/>
      <c r="C2305" s="59" t="s">
        <v>588</v>
      </c>
      <c r="D2305" s="54"/>
      <c r="E2305" s="105"/>
      <c r="F2305" s="359"/>
      <c r="G2305" s="99"/>
      <c r="H2305" s="74"/>
      <c r="I2305" s="51"/>
      <c r="J2305"/>
      <c r="K2305"/>
      <c r="L2305"/>
      <c r="M2305"/>
    </row>
    <row r="2306" spans="2:13" x14ac:dyDescent="0.25">
      <c r="B2306" s="73" t="s">
        <v>2019</v>
      </c>
      <c r="C2306" s="60" t="s">
        <v>2020</v>
      </c>
      <c r="D2306" s="54" t="s">
        <v>141</v>
      </c>
      <c r="E2306" s="98" t="s">
        <v>479</v>
      </c>
      <c r="F2306" s="359">
        <v>107.76</v>
      </c>
      <c r="G2306" s="99">
        <f t="shared" si="247"/>
        <v>21.552000000000003</v>
      </c>
      <c r="H2306" s="74">
        <f t="shared" si="248"/>
        <v>129.31200000000001</v>
      </c>
      <c r="I2306" s="51"/>
      <c r="J2306"/>
      <c r="K2306"/>
      <c r="L2306"/>
      <c r="M2306"/>
    </row>
    <row r="2307" spans="2:13" ht="47.25" x14ac:dyDescent="0.25">
      <c r="B2307" s="73" t="s">
        <v>2021</v>
      </c>
      <c r="C2307" s="60" t="s">
        <v>2022</v>
      </c>
      <c r="D2307" s="54" t="s">
        <v>141</v>
      </c>
      <c r="E2307" s="98" t="s">
        <v>2023</v>
      </c>
      <c r="F2307" s="359">
        <v>1.22</v>
      </c>
      <c r="G2307" s="99">
        <f t="shared" si="247"/>
        <v>0.24399999999999999</v>
      </c>
      <c r="H2307" s="74">
        <f t="shared" si="248"/>
        <v>1.464</v>
      </c>
      <c r="I2307" s="51"/>
      <c r="J2307"/>
      <c r="K2307"/>
      <c r="L2307"/>
      <c r="M2307"/>
    </row>
    <row r="2308" spans="2:13" ht="47.25" x14ac:dyDescent="0.25">
      <c r="B2308" s="73" t="s">
        <v>2024</v>
      </c>
      <c r="C2308" s="60" t="s">
        <v>2025</v>
      </c>
      <c r="D2308" s="54" t="s">
        <v>141</v>
      </c>
      <c r="E2308" s="98" t="s">
        <v>532</v>
      </c>
      <c r="F2308" s="359">
        <v>35.24</v>
      </c>
      <c r="G2308" s="99">
        <f t="shared" si="247"/>
        <v>7.0480000000000009</v>
      </c>
      <c r="H2308" s="74">
        <f t="shared" si="248"/>
        <v>42.288000000000004</v>
      </c>
      <c r="I2308" s="51"/>
      <c r="J2308"/>
      <c r="K2308"/>
      <c r="L2308"/>
      <c r="M2308"/>
    </row>
    <row r="2309" spans="2:13" x14ac:dyDescent="0.25">
      <c r="B2309" s="73" t="s">
        <v>2026</v>
      </c>
      <c r="C2309" s="60" t="s">
        <v>2027</v>
      </c>
      <c r="D2309" s="54" t="s">
        <v>141</v>
      </c>
      <c r="E2309" s="98" t="s">
        <v>532</v>
      </c>
      <c r="F2309" s="359">
        <v>33.119999999999997</v>
      </c>
      <c r="G2309" s="99">
        <f t="shared" si="247"/>
        <v>6.6239999999999997</v>
      </c>
      <c r="H2309" s="74">
        <f t="shared" si="248"/>
        <v>39.744</v>
      </c>
      <c r="I2309" s="51"/>
      <c r="J2309"/>
      <c r="K2309"/>
      <c r="L2309"/>
      <c r="M2309"/>
    </row>
    <row r="2310" spans="2:13" ht="63" x14ac:dyDescent="0.25">
      <c r="B2310" s="73" t="s">
        <v>2028</v>
      </c>
      <c r="C2310" s="60" t="s">
        <v>2029</v>
      </c>
      <c r="D2310" s="54" t="s">
        <v>141</v>
      </c>
      <c r="E2310" s="98" t="s">
        <v>532</v>
      </c>
      <c r="F2310" s="359">
        <v>17.34</v>
      </c>
      <c r="G2310" s="99">
        <f t="shared" si="247"/>
        <v>3.468</v>
      </c>
      <c r="H2310" s="74">
        <f t="shared" si="248"/>
        <v>20.808</v>
      </c>
      <c r="I2310" s="51"/>
      <c r="J2310"/>
      <c r="K2310"/>
      <c r="L2310"/>
      <c r="M2310"/>
    </row>
    <row r="2311" spans="2:13" x14ac:dyDescent="0.25">
      <c r="B2311" s="73" t="s">
        <v>2030</v>
      </c>
      <c r="C2311" s="66" t="s">
        <v>2031</v>
      </c>
      <c r="D2311" s="54" t="s">
        <v>141</v>
      </c>
      <c r="E2311" s="98" t="s">
        <v>532</v>
      </c>
      <c r="F2311" s="359">
        <v>35.24</v>
      </c>
      <c r="G2311" s="99">
        <f t="shared" si="247"/>
        <v>7.0480000000000009</v>
      </c>
      <c r="H2311" s="74">
        <f t="shared" si="248"/>
        <v>42.288000000000004</v>
      </c>
      <c r="I2311" s="51"/>
      <c r="J2311"/>
      <c r="K2311"/>
      <c r="L2311"/>
      <c r="M2311"/>
    </row>
    <row r="2312" spans="2:13" x14ac:dyDescent="0.25">
      <c r="B2312" s="73" t="s">
        <v>2032</v>
      </c>
      <c r="C2312" s="60" t="s">
        <v>2033</v>
      </c>
      <c r="D2312" s="54" t="s">
        <v>141</v>
      </c>
      <c r="E2312" s="98" t="s">
        <v>532</v>
      </c>
      <c r="F2312" s="359">
        <v>38.9</v>
      </c>
      <c r="G2312" s="99">
        <f t="shared" si="247"/>
        <v>7.78</v>
      </c>
      <c r="H2312" s="74">
        <f t="shared" si="248"/>
        <v>46.68</v>
      </c>
      <c r="I2312" s="51"/>
      <c r="J2312"/>
      <c r="K2312"/>
      <c r="L2312"/>
      <c r="M2312"/>
    </row>
    <row r="2313" spans="2:13" x14ac:dyDescent="0.25">
      <c r="B2313" s="73" t="s">
        <v>2034</v>
      </c>
      <c r="C2313" s="60" t="s">
        <v>2035</v>
      </c>
      <c r="D2313" s="54" t="s">
        <v>1976</v>
      </c>
      <c r="E2313" s="98" t="s">
        <v>532</v>
      </c>
      <c r="F2313" s="359">
        <v>21</v>
      </c>
      <c r="G2313" s="99">
        <f t="shared" si="247"/>
        <v>4.2</v>
      </c>
      <c r="H2313" s="74">
        <f t="shared" si="248"/>
        <v>25.2</v>
      </c>
      <c r="I2313" s="51"/>
      <c r="J2313"/>
      <c r="K2313"/>
      <c r="L2313"/>
      <c r="M2313"/>
    </row>
    <row r="2314" spans="2:13" ht="31.5" x14ac:dyDescent="0.25">
      <c r="B2314" s="73"/>
      <c r="C2314" s="59" t="s">
        <v>2036</v>
      </c>
      <c r="D2314" s="54"/>
      <c r="E2314" s="97"/>
      <c r="F2314" s="359"/>
      <c r="G2314" s="99"/>
      <c r="H2314" s="74"/>
      <c r="I2314" s="51"/>
      <c r="J2314"/>
      <c r="K2314"/>
      <c r="L2314"/>
      <c r="M2314"/>
    </row>
    <row r="2315" spans="2:13" x14ac:dyDescent="0.25">
      <c r="B2315" s="73" t="s">
        <v>2037</v>
      </c>
      <c r="C2315" s="60" t="s">
        <v>491</v>
      </c>
      <c r="D2315" s="54" t="s">
        <v>141</v>
      </c>
      <c r="E2315" s="98" t="s">
        <v>172</v>
      </c>
      <c r="F2315" s="359">
        <v>46.77</v>
      </c>
      <c r="G2315" s="99">
        <f t="shared" si="247"/>
        <v>9.354000000000001</v>
      </c>
      <c r="H2315" s="74">
        <f t="shared" si="248"/>
        <v>56.124000000000002</v>
      </c>
      <c r="I2315" s="51"/>
      <c r="J2315"/>
      <c r="K2315"/>
      <c r="L2315"/>
      <c r="M2315"/>
    </row>
    <row r="2316" spans="2:13" ht="63" x14ac:dyDescent="0.25">
      <c r="B2316" s="73" t="s">
        <v>2038</v>
      </c>
      <c r="C2316" s="60" t="s">
        <v>2039</v>
      </c>
      <c r="D2316" s="54" t="s">
        <v>141</v>
      </c>
      <c r="E2316" s="98" t="s">
        <v>532</v>
      </c>
      <c r="F2316" s="359">
        <v>23.65</v>
      </c>
      <c r="G2316" s="99">
        <f t="shared" si="247"/>
        <v>4.7299999999999995</v>
      </c>
      <c r="H2316" s="74">
        <f t="shared" si="248"/>
        <v>28.38</v>
      </c>
      <c r="I2316" s="51"/>
      <c r="J2316"/>
      <c r="K2316"/>
      <c r="L2316"/>
      <c r="M2316"/>
    </row>
    <row r="2317" spans="2:13" x14ac:dyDescent="0.25">
      <c r="B2317" s="73" t="s">
        <v>2040</v>
      </c>
      <c r="C2317" s="60" t="s">
        <v>2041</v>
      </c>
      <c r="D2317" s="54" t="s">
        <v>141</v>
      </c>
      <c r="E2317" s="98" t="s">
        <v>532</v>
      </c>
      <c r="F2317" s="359">
        <v>23.65</v>
      </c>
      <c r="G2317" s="99">
        <f t="shared" si="247"/>
        <v>4.7299999999999995</v>
      </c>
      <c r="H2317" s="74">
        <f t="shared" si="248"/>
        <v>28.38</v>
      </c>
      <c r="I2317" s="51"/>
      <c r="J2317"/>
      <c r="K2317"/>
      <c r="L2317"/>
      <c r="M2317"/>
    </row>
    <row r="2318" spans="2:13" x14ac:dyDescent="0.25">
      <c r="B2318" s="73" t="s">
        <v>2042</v>
      </c>
      <c r="C2318" s="60" t="s">
        <v>2043</v>
      </c>
      <c r="D2318" s="54" t="s">
        <v>1976</v>
      </c>
      <c r="E2318" s="98" t="s">
        <v>532</v>
      </c>
      <c r="F2318" s="359">
        <v>23.65</v>
      </c>
      <c r="G2318" s="99">
        <f t="shared" si="247"/>
        <v>4.7299999999999995</v>
      </c>
      <c r="H2318" s="74">
        <f t="shared" si="248"/>
        <v>28.38</v>
      </c>
      <c r="I2318" s="51"/>
      <c r="J2318"/>
      <c r="K2318"/>
      <c r="L2318"/>
      <c r="M2318"/>
    </row>
    <row r="2319" spans="2:13" ht="94.5" x14ac:dyDescent="0.25">
      <c r="B2319" s="96" t="s">
        <v>2044</v>
      </c>
      <c r="C2319" s="59" t="s">
        <v>2045</v>
      </c>
      <c r="D2319" s="98"/>
      <c r="E2319" s="97"/>
      <c r="F2319" s="359"/>
      <c r="G2319" s="99"/>
      <c r="H2319" s="74"/>
      <c r="I2319" s="51"/>
      <c r="J2319"/>
      <c r="K2319"/>
      <c r="L2319"/>
      <c r="M2319"/>
    </row>
    <row r="2320" spans="2:13" ht="31.5" x14ac:dyDescent="0.25">
      <c r="B2320" s="73" t="s">
        <v>2046</v>
      </c>
      <c r="C2320" s="60" t="s">
        <v>2047</v>
      </c>
      <c r="D2320" s="54" t="s">
        <v>141</v>
      </c>
      <c r="E2320" s="98" t="s">
        <v>532</v>
      </c>
      <c r="F2320" s="359">
        <v>87.23</v>
      </c>
      <c r="G2320" s="99">
        <f t="shared" ref="G2320:G2383" si="249">F2320*0.2</f>
        <v>17.446000000000002</v>
      </c>
      <c r="H2320" s="74">
        <f t="shared" ref="H2320:H2383" si="250">F2320+G2320</f>
        <v>104.676</v>
      </c>
      <c r="I2320" s="51"/>
      <c r="J2320"/>
      <c r="K2320"/>
      <c r="L2320"/>
      <c r="M2320"/>
    </row>
    <row r="2321" spans="2:13" x14ac:dyDescent="0.25">
      <c r="B2321" s="73" t="s">
        <v>2048</v>
      </c>
      <c r="C2321" s="60" t="s">
        <v>2049</v>
      </c>
      <c r="D2321" s="54" t="s">
        <v>141</v>
      </c>
      <c r="E2321" s="98" t="s">
        <v>532</v>
      </c>
      <c r="F2321" s="359">
        <v>17.34</v>
      </c>
      <c r="G2321" s="99">
        <f t="shared" si="249"/>
        <v>3.468</v>
      </c>
      <c r="H2321" s="74">
        <f t="shared" si="250"/>
        <v>20.808</v>
      </c>
      <c r="I2321" s="51"/>
      <c r="J2321"/>
      <c r="K2321"/>
      <c r="L2321"/>
      <c r="M2321"/>
    </row>
    <row r="2322" spans="2:13" x14ac:dyDescent="0.25">
      <c r="B2322" s="73" t="s">
        <v>2050</v>
      </c>
      <c r="C2322" s="60" t="s">
        <v>2051</v>
      </c>
      <c r="D2322" s="54" t="s">
        <v>141</v>
      </c>
      <c r="E2322" s="98" t="s">
        <v>532</v>
      </c>
      <c r="F2322" s="359">
        <v>46.77</v>
      </c>
      <c r="G2322" s="99">
        <f t="shared" si="249"/>
        <v>9.354000000000001</v>
      </c>
      <c r="H2322" s="74">
        <f t="shared" si="250"/>
        <v>56.124000000000002</v>
      </c>
      <c r="I2322" s="51"/>
      <c r="J2322"/>
      <c r="K2322"/>
      <c r="L2322"/>
      <c r="M2322"/>
    </row>
    <row r="2323" spans="2:13" x14ac:dyDescent="0.25">
      <c r="B2323" s="73" t="s">
        <v>2052</v>
      </c>
      <c r="C2323" s="60" t="s">
        <v>2053</v>
      </c>
      <c r="D2323" s="54" t="s">
        <v>141</v>
      </c>
      <c r="E2323" s="98" t="s">
        <v>532</v>
      </c>
      <c r="F2323" s="359">
        <v>40.46</v>
      </c>
      <c r="G2323" s="99">
        <f t="shared" si="249"/>
        <v>8.0920000000000005</v>
      </c>
      <c r="H2323" s="74">
        <f t="shared" si="250"/>
        <v>48.552</v>
      </c>
      <c r="I2323" s="51"/>
      <c r="J2323"/>
      <c r="K2323"/>
      <c r="L2323"/>
      <c r="M2323"/>
    </row>
    <row r="2324" spans="2:13" x14ac:dyDescent="0.25">
      <c r="B2324" s="73" t="s">
        <v>2054</v>
      </c>
      <c r="C2324" s="60" t="s">
        <v>2055</v>
      </c>
      <c r="D2324" s="54" t="s">
        <v>141</v>
      </c>
      <c r="E2324" s="98" t="s">
        <v>532</v>
      </c>
      <c r="F2324" s="359">
        <v>53.08</v>
      </c>
      <c r="G2324" s="99">
        <f t="shared" si="249"/>
        <v>10.616</v>
      </c>
      <c r="H2324" s="74">
        <f t="shared" si="250"/>
        <v>63.695999999999998</v>
      </c>
      <c r="I2324" s="51"/>
      <c r="J2324"/>
      <c r="K2324"/>
      <c r="L2324"/>
      <c r="M2324"/>
    </row>
    <row r="2325" spans="2:13" x14ac:dyDescent="0.25">
      <c r="B2325" s="73" t="s">
        <v>2056</v>
      </c>
      <c r="C2325" s="60" t="s">
        <v>2057</v>
      </c>
      <c r="D2325" s="54" t="s">
        <v>141</v>
      </c>
      <c r="E2325" s="98" t="s">
        <v>532</v>
      </c>
      <c r="F2325" s="359">
        <v>87.23</v>
      </c>
      <c r="G2325" s="99">
        <f t="shared" si="249"/>
        <v>17.446000000000002</v>
      </c>
      <c r="H2325" s="74">
        <f t="shared" si="250"/>
        <v>104.676</v>
      </c>
      <c r="I2325" s="51"/>
      <c r="J2325"/>
      <c r="K2325"/>
      <c r="L2325"/>
      <c r="M2325"/>
    </row>
    <row r="2326" spans="2:13" x14ac:dyDescent="0.25">
      <c r="B2326" s="73" t="s">
        <v>2058</v>
      </c>
      <c r="C2326" s="60" t="s">
        <v>2059</v>
      </c>
      <c r="D2326" s="54" t="s">
        <v>141</v>
      </c>
      <c r="E2326" s="98" t="s">
        <v>532</v>
      </c>
      <c r="F2326" s="359">
        <v>200.26</v>
      </c>
      <c r="G2326" s="99">
        <f t="shared" si="249"/>
        <v>40.052</v>
      </c>
      <c r="H2326" s="74">
        <f t="shared" si="250"/>
        <v>240.31199999999998</v>
      </c>
      <c r="I2326" s="51"/>
      <c r="J2326"/>
      <c r="K2326"/>
      <c r="L2326"/>
      <c r="M2326"/>
    </row>
    <row r="2327" spans="2:13" x14ac:dyDescent="0.25">
      <c r="B2327" s="73" t="s">
        <v>2060</v>
      </c>
      <c r="C2327" s="60" t="s">
        <v>2061</v>
      </c>
      <c r="D2327" s="54" t="s">
        <v>141</v>
      </c>
      <c r="E2327" s="98" t="s">
        <v>532</v>
      </c>
      <c r="F2327" s="359">
        <v>267</v>
      </c>
      <c r="G2327" s="99">
        <f t="shared" si="249"/>
        <v>53.400000000000006</v>
      </c>
      <c r="H2327" s="74">
        <f t="shared" si="250"/>
        <v>320.39999999999998</v>
      </c>
      <c r="I2327" s="51"/>
      <c r="J2327"/>
      <c r="K2327"/>
      <c r="L2327"/>
      <c r="M2327"/>
    </row>
    <row r="2328" spans="2:13" x14ac:dyDescent="0.25">
      <c r="B2328" s="73" t="s">
        <v>2062</v>
      </c>
      <c r="C2328" s="60" t="s">
        <v>2063</v>
      </c>
      <c r="D2328" s="54" t="s">
        <v>141</v>
      </c>
      <c r="E2328" s="98" t="s">
        <v>532</v>
      </c>
      <c r="F2328" s="359">
        <v>23.65</v>
      </c>
      <c r="G2328" s="99">
        <f t="shared" si="249"/>
        <v>4.7299999999999995</v>
      </c>
      <c r="H2328" s="74">
        <f t="shared" si="250"/>
        <v>28.38</v>
      </c>
      <c r="I2328" s="51"/>
      <c r="J2328"/>
      <c r="K2328"/>
      <c r="L2328"/>
      <c r="M2328"/>
    </row>
    <row r="2329" spans="2:13" ht="31.5" x14ac:dyDescent="0.25">
      <c r="B2329" s="73" t="s">
        <v>2064</v>
      </c>
      <c r="C2329" s="60" t="s">
        <v>2065</v>
      </c>
      <c r="D2329" s="54" t="s">
        <v>141</v>
      </c>
      <c r="E2329" s="98" t="s">
        <v>532</v>
      </c>
      <c r="F2329" s="359">
        <v>23.65</v>
      </c>
      <c r="G2329" s="99">
        <f t="shared" si="249"/>
        <v>4.7299999999999995</v>
      </c>
      <c r="H2329" s="74">
        <f t="shared" si="250"/>
        <v>28.38</v>
      </c>
      <c r="I2329" s="51"/>
      <c r="J2329"/>
      <c r="K2329"/>
      <c r="L2329"/>
      <c r="M2329"/>
    </row>
    <row r="2330" spans="2:13" ht="31.5" x14ac:dyDescent="0.25">
      <c r="B2330" s="73" t="s">
        <v>2066</v>
      </c>
      <c r="C2330" s="60" t="s">
        <v>2067</v>
      </c>
      <c r="D2330" s="54" t="s">
        <v>1976</v>
      </c>
      <c r="E2330" s="98" t="s">
        <v>532</v>
      </c>
      <c r="F2330" s="359">
        <v>38.9</v>
      </c>
      <c r="G2330" s="99">
        <f t="shared" si="249"/>
        <v>7.78</v>
      </c>
      <c r="H2330" s="74">
        <f t="shared" si="250"/>
        <v>46.68</v>
      </c>
      <c r="I2330" s="51"/>
      <c r="J2330"/>
      <c r="K2330"/>
      <c r="L2330"/>
      <c r="M2330"/>
    </row>
    <row r="2331" spans="2:13" x14ac:dyDescent="0.25">
      <c r="B2331" s="73" t="s">
        <v>2068</v>
      </c>
      <c r="C2331" s="60" t="s">
        <v>2069</v>
      </c>
      <c r="D2331" s="54" t="s">
        <v>1976</v>
      </c>
      <c r="E2331" s="98" t="s">
        <v>532</v>
      </c>
      <c r="F2331" s="359">
        <v>23.65</v>
      </c>
      <c r="G2331" s="99">
        <f t="shared" si="249"/>
        <v>4.7299999999999995</v>
      </c>
      <c r="H2331" s="74">
        <f t="shared" si="250"/>
        <v>28.38</v>
      </c>
      <c r="I2331" s="51"/>
      <c r="J2331"/>
      <c r="K2331"/>
      <c r="L2331"/>
      <c r="M2331"/>
    </row>
    <row r="2332" spans="2:13" x14ac:dyDescent="0.25">
      <c r="B2332" s="73"/>
      <c r="C2332" s="59" t="s">
        <v>2070</v>
      </c>
      <c r="D2332" s="54"/>
      <c r="E2332" s="97"/>
      <c r="F2332" s="359"/>
      <c r="G2332" s="99"/>
      <c r="H2332" s="74"/>
      <c r="I2332" s="51"/>
      <c r="J2332"/>
      <c r="K2332"/>
      <c r="L2332"/>
      <c r="M2332"/>
    </row>
    <row r="2333" spans="2:13" x14ac:dyDescent="0.25">
      <c r="B2333" s="73" t="s">
        <v>2071</v>
      </c>
      <c r="C2333" s="60" t="s">
        <v>633</v>
      </c>
      <c r="D2333" s="54" t="s">
        <v>2073</v>
      </c>
      <c r="E2333" s="98" t="s">
        <v>2072</v>
      </c>
      <c r="F2333" s="359">
        <v>15.78</v>
      </c>
      <c r="G2333" s="99">
        <f t="shared" si="249"/>
        <v>3.1560000000000001</v>
      </c>
      <c r="H2333" s="74">
        <f t="shared" si="250"/>
        <v>18.936</v>
      </c>
      <c r="I2333" s="51"/>
      <c r="J2333"/>
      <c r="K2333"/>
      <c r="L2333"/>
      <c r="M2333"/>
    </row>
    <row r="2334" spans="2:13" x14ac:dyDescent="0.25">
      <c r="B2334" s="73" t="s">
        <v>2074</v>
      </c>
      <c r="C2334" s="60" t="s">
        <v>2075</v>
      </c>
      <c r="D2334" s="54" t="s">
        <v>2073</v>
      </c>
      <c r="E2334" s="98" t="s">
        <v>2072</v>
      </c>
      <c r="F2334" s="359">
        <v>17.34</v>
      </c>
      <c r="G2334" s="99">
        <f t="shared" si="249"/>
        <v>3.468</v>
      </c>
      <c r="H2334" s="74">
        <f t="shared" si="250"/>
        <v>20.808</v>
      </c>
      <c r="I2334" s="51"/>
      <c r="J2334"/>
      <c r="K2334"/>
      <c r="L2334"/>
      <c r="M2334"/>
    </row>
    <row r="2335" spans="2:13" x14ac:dyDescent="0.25">
      <c r="B2335" s="73" t="s">
        <v>2076</v>
      </c>
      <c r="C2335" s="60" t="s">
        <v>638</v>
      </c>
      <c r="D2335" s="54" t="s">
        <v>2073</v>
      </c>
      <c r="E2335" s="98" t="s">
        <v>2072</v>
      </c>
      <c r="F2335" s="359">
        <v>20.5</v>
      </c>
      <c r="G2335" s="99">
        <f t="shared" si="249"/>
        <v>4.1000000000000005</v>
      </c>
      <c r="H2335" s="74">
        <f t="shared" si="250"/>
        <v>24.6</v>
      </c>
      <c r="I2335" s="51"/>
      <c r="J2335"/>
      <c r="K2335"/>
      <c r="L2335"/>
      <c r="M2335"/>
    </row>
    <row r="2336" spans="2:13" x14ac:dyDescent="0.25">
      <c r="B2336" s="73" t="s">
        <v>2077</v>
      </c>
      <c r="C2336" s="60" t="s">
        <v>2078</v>
      </c>
      <c r="D2336" s="54" t="s">
        <v>2073</v>
      </c>
      <c r="E2336" s="98" t="s">
        <v>2072</v>
      </c>
      <c r="F2336" s="359">
        <v>22.09</v>
      </c>
      <c r="G2336" s="99">
        <f t="shared" si="249"/>
        <v>4.4180000000000001</v>
      </c>
      <c r="H2336" s="74">
        <f t="shared" si="250"/>
        <v>26.507999999999999</v>
      </c>
      <c r="I2336" s="51"/>
      <c r="J2336"/>
      <c r="K2336"/>
      <c r="L2336"/>
      <c r="M2336"/>
    </row>
    <row r="2337" spans="2:13" x14ac:dyDescent="0.25">
      <c r="B2337" s="73" t="s">
        <v>2079</v>
      </c>
      <c r="C2337" s="60" t="s">
        <v>642</v>
      </c>
      <c r="D2337" s="54" t="s">
        <v>2073</v>
      </c>
      <c r="E2337" s="98" t="s">
        <v>2072</v>
      </c>
      <c r="F2337" s="359">
        <v>23.65</v>
      </c>
      <c r="G2337" s="99">
        <f t="shared" si="249"/>
        <v>4.7299999999999995</v>
      </c>
      <c r="H2337" s="74">
        <f t="shared" si="250"/>
        <v>28.38</v>
      </c>
      <c r="I2337" s="51"/>
      <c r="J2337"/>
      <c r="K2337"/>
      <c r="L2337"/>
      <c r="M2337"/>
    </row>
    <row r="2338" spans="2:13" x14ac:dyDescent="0.25">
      <c r="B2338" s="73" t="s">
        <v>2080</v>
      </c>
      <c r="C2338" s="60" t="s">
        <v>2081</v>
      </c>
      <c r="D2338" s="54" t="s">
        <v>2073</v>
      </c>
      <c r="E2338" s="98" t="s">
        <v>2072</v>
      </c>
      <c r="F2338" s="359">
        <v>5.28</v>
      </c>
      <c r="G2338" s="99">
        <f t="shared" si="249"/>
        <v>1.056</v>
      </c>
      <c r="H2338" s="74">
        <f t="shared" si="250"/>
        <v>6.3360000000000003</v>
      </c>
      <c r="I2338" s="51"/>
      <c r="J2338"/>
      <c r="K2338"/>
      <c r="L2338"/>
      <c r="M2338"/>
    </row>
    <row r="2339" spans="2:13" x14ac:dyDescent="0.25">
      <c r="B2339" s="73" t="s">
        <v>2082</v>
      </c>
      <c r="C2339" s="60" t="s">
        <v>2083</v>
      </c>
      <c r="D2339" s="54" t="s">
        <v>2073</v>
      </c>
      <c r="E2339" s="98" t="s">
        <v>2072</v>
      </c>
      <c r="F2339" s="359">
        <v>7.87</v>
      </c>
      <c r="G2339" s="99">
        <f t="shared" si="249"/>
        <v>1.5740000000000001</v>
      </c>
      <c r="H2339" s="74">
        <f t="shared" si="250"/>
        <v>9.4440000000000008</v>
      </c>
      <c r="I2339" s="51"/>
      <c r="J2339"/>
      <c r="K2339"/>
      <c r="L2339"/>
      <c r="M2339"/>
    </row>
    <row r="2340" spans="2:13" x14ac:dyDescent="0.25">
      <c r="B2340" s="73" t="s">
        <v>2084</v>
      </c>
      <c r="C2340" s="60" t="s">
        <v>2085</v>
      </c>
      <c r="D2340" s="54" t="s">
        <v>2073</v>
      </c>
      <c r="E2340" s="98" t="s">
        <v>2072</v>
      </c>
      <c r="F2340" s="359">
        <v>8.94</v>
      </c>
      <c r="G2340" s="99">
        <f t="shared" si="249"/>
        <v>1.788</v>
      </c>
      <c r="H2340" s="74">
        <f t="shared" si="250"/>
        <v>10.728</v>
      </c>
      <c r="I2340" s="51"/>
      <c r="J2340"/>
      <c r="K2340"/>
      <c r="L2340"/>
      <c r="M2340"/>
    </row>
    <row r="2341" spans="2:13" x14ac:dyDescent="0.25">
      <c r="B2341" s="73" t="s">
        <v>2086</v>
      </c>
      <c r="C2341" s="60" t="s">
        <v>638</v>
      </c>
      <c r="D2341" s="54" t="s">
        <v>2073</v>
      </c>
      <c r="E2341" s="98" t="s">
        <v>2072</v>
      </c>
      <c r="F2341" s="359">
        <v>10</v>
      </c>
      <c r="G2341" s="99">
        <f t="shared" si="249"/>
        <v>2</v>
      </c>
      <c r="H2341" s="74">
        <f t="shared" si="250"/>
        <v>12</v>
      </c>
      <c r="I2341" s="51"/>
      <c r="J2341"/>
      <c r="K2341"/>
      <c r="L2341"/>
      <c r="M2341"/>
    </row>
    <row r="2342" spans="2:13" x14ac:dyDescent="0.25">
      <c r="B2342" s="73" t="s">
        <v>2087</v>
      </c>
      <c r="C2342" s="60" t="s">
        <v>2088</v>
      </c>
      <c r="D2342" s="54" t="s">
        <v>2073</v>
      </c>
      <c r="E2342" s="98" t="s">
        <v>2072</v>
      </c>
      <c r="F2342" s="359"/>
      <c r="G2342" s="99"/>
      <c r="H2342" s="74"/>
      <c r="I2342" s="51"/>
      <c r="J2342"/>
      <c r="K2342"/>
      <c r="L2342"/>
      <c r="M2342"/>
    </row>
    <row r="2343" spans="2:13" x14ac:dyDescent="0.25">
      <c r="B2343" s="73" t="s">
        <v>2089</v>
      </c>
      <c r="C2343" s="60" t="s">
        <v>2090</v>
      </c>
      <c r="D2343" s="54" t="s">
        <v>2073</v>
      </c>
      <c r="E2343" s="98" t="s">
        <v>2072</v>
      </c>
      <c r="F2343" s="359">
        <v>12.09</v>
      </c>
      <c r="G2343" s="99">
        <f t="shared" si="249"/>
        <v>2.4180000000000001</v>
      </c>
      <c r="H2343" s="74">
        <f t="shared" si="250"/>
        <v>14.507999999999999</v>
      </c>
      <c r="I2343" s="51"/>
      <c r="J2343"/>
      <c r="K2343"/>
      <c r="L2343"/>
      <c r="M2343"/>
    </row>
    <row r="2344" spans="2:13" ht="31.5" x14ac:dyDescent="0.25">
      <c r="B2344" s="73" t="s">
        <v>2091</v>
      </c>
      <c r="C2344" s="60" t="s">
        <v>2092</v>
      </c>
      <c r="D2344" s="54" t="s">
        <v>2073</v>
      </c>
      <c r="E2344" s="98" t="s">
        <v>479</v>
      </c>
      <c r="F2344" s="359">
        <v>366.88</v>
      </c>
      <c r="G2344" s="99">
        <f t="shared" si="249"/>
        <v>73.376000000000005</v>
      </c>
      <c r="H2344" s="74">
        <f t="shared" si="250"/>
        <v>440.25599999999997</v>
      </c>
      <c r="I2344" s="51"/>
      <c r="J2344"/>
      <c r="K2344"/>
      <c r="L2344"/>
      <c r="M2344"/>
    </row>
    <row r="2345" spans="2:13" x14ac:dyDescent="0.25">
      <c r="B2345" s="73" t="s">
        <v>2093</v>
      </c>
      <c r="C2345" s="60" t="s">
        <v>2094</v>
      </c>
      <c r="D2345" s="54" t="s">
        <v>2073</v>
      </c>
      <c r="E2345" s="98" t="s">
        <v>532</v>
      </c>
      <c r="F2345" s="359">
        <v>26.81</v>
      </c>
      <c r="G2345" s="99">
        <f t="shared" si="249"/>
        <v>5.3620000000000001</v>
      </c>
      <c r="H2345" s="74">
        <f t="shared" si="250"/>
        <v>32.171999999999997</v>
      </c>
      <c r="I2345" s="51"/>
      <c r="J2345"/>
      <c r="K2345"/>
      <c r="L2345"/>
      <c r="M2345"/>
    </row>
    <row r="2346" spans="2:13" ht="47.25" x14ac:dyDescent="0.25">
      <c r="B2346" s="96" t="s">
        <v>2095</v>
      </c>
      <c r="C2346" s="59" t="s">
        <v>653</v>
      </c>
      <c r="D2346" s="97"/>
      <c r="E2346" s="97"/>
      <c r="F2346" s="57"/>
      <c r="G2346" s="99"/>
      <c r="H2346" s="74"/>
      <c r="I2346" s="51"/>
      <c r="J2346"/>
      <c r="K2346"/>
      <c r="L2346"/>
      <c r="M2346"/>
    </row>
    <row r="2347" spans="2:13" x14ac:dyDescent="0.25">
      <c r="B2347" s="73" t="s">
        <v>2096</v>
      </c>
      <c r="C2347" s="60" t="s">
        <v>2097</v>
      </c>
      <c r="D2347" s="54" t="s">
        <v>2073</v>
      </c>
      <c r="E2347" s="98" t="s">
        <v>656</v>
      </c>
      <c r="F2347" s="359">
        <v>3.16</v>
      </c>
      <c r="G2347" s="99">
        <f t="shared" si="249"/>
        <v>0.63200000000000012</v>
      </c>
      <c r="H2347" s="74">
        <f t="shared" si="250"/>
        <v>3.7920000000000003</v>
      </c>
      <c r="I2347" s="51"/>
      <c r="J2347"/>
      <c r="K2347"/>
      <c r="L2347"/>
      <c r="M2347"/>
    </row>
    <row r="2348" spans="2:13" ht="31.5" x14ac:dyDescent="0.25">
      <c r="B2348" s="73" t="s">
        <v>2098</v>
      </c>
      <c r="C2348" s="60" t="s">
        <v>2099</v>
      </c>
      <c r="D2348" s="54" t="s">
        <v>141</v>
      </c>
      <c r="E2348" s="98" t="s">
        <v>476</v>
      </c>
      <c r="F2348" s="359">
        <v>2.62</v>
      </c>
      <c r="G2348" s="99">
        <f t="shared" si="249"/>
        <v>0.52400000000000002</v>
      </c>
      <c r="H2348" s="74">
        <f t="shared" si="250"/>
        <v>3.1440000000000001</v>
      </c>
      <c r="I2348" s="51"/>
      <c r="J2348"/>
      <c r="K2348"/>
      <c r="L2348"/>
      <c r="M2348"/>
    </row>
    <row r="2349" spans="2:13" x14ac:dyDescent="0.25">
      <c r="B2349" s="73" t="s">
        <v>2100</v>
      </c>
      <c r="C2349" s="60" t="s">
        <v>2101</v>
      </c>
      <c r="D2349" s="54" t="s">
        <v>141</v>
      </c>
      <c r="E2349" s="98" t="s">
        <v>656</v>
      </c>
      <c r="F2349" s="359">
        <v>2.62</v>
      </c>
      <c r="G2349" s="99">
        <f t="shared" si="249"/>
        <v>0.52400000000000002</v>
      </c>
      <c r="H2349" s="74">
        <f t="shared" si="250"/>
        <v>3.1440000000000001</v>
      </c>
      <c r="I2349" s="51"/>
      <c r="J2349"/>
      <c r="K2349"/>
      <c r="L2349"/>
      <c r="M2349"/>
    </row>
    <row r="2350" spans="2:13" x14ac:dyDescent="0.25">
      <c r="B2350" s="73" t="s">
        <v>2102</v>
      </c>
      <c r="C2350" s="60" t="s">
        <v>2103</v>
      </c>
      <c r="D2350" s="54" t="s">
        <v>141</v>
      </c>
      <c r="E2350" s="98" t="s">
        <v>656</v>
      </c>
      <c r="F2350" s="359">
        <v>5.28</v>
      </c>
      <c r="G2350" s="99">
        <f t="shared" si="249"/>
        <v>1.056</v>
      </c>
      <c r="H2350" s="74">
        <f t="shared" si="250"/>
        <v>6.3360000000000003</v>
      </c>
      <c r="I2350" s="51"/>
      <c r="J2350"/>
      <c r="K2350"/>
      <c r="L2350"/>
      <c r="M2350"/>
    </row>
    <row r="2351" spans="2:13" x14ac:dyDescent="0.25">
      <c r="B2351" s="73" t="s">
        <v>2104</v>
      </c>
      <c r="C2351" s="60" t="s">
        <v>2105</v>
      </c>
      <c r="D2351" s="54" t="s">
        <v>141</v>
      </c>
      <c r="E2351" s="98" t="s">
        <v>656</v>
      </c>
      <c r="F2351" s="359">
        <v>2.62</v>
      </c>
      <c r="G2351" s="99">
        <f t="shared" si="249"/>
        <v>0.52400000000000002</v>
      </c>
      <c r="H2351" s="74">
        <f t="shared" si="250"/>
        <v>3.1440000000000001</v>
      </c>
      <c r="I2351" s="51"/>
      <c r="J2351"/>
      <c r="K2351"/>
      <c r="L2351"/>
      <c r="M2351"/>
    </row>
    <row r="2352" spans="2:13" x14ac:dyDescent="0.25">
      <c r="B2352" s="73" t="s">
        <v>2106</v>
      </c>
      <c r="C2352" s="60" t="s">
        <v>2107</v>
      </c>
      <c r="D2352" s="54" t="s">
        <v>141</v>
      </c>
      <c r="E2352" s="98" t="s">
        <v>532</v>
      </c>
      <c r="F2352" s="359">
        <v>15.78</v>
      </c>
      <c r="G2352" s="99">
        <f t="shared" si="249"/>
        <v>3.1560000000000001</v>
      </c>
      <c r="H2352" s="74">
        <f t="shared" si="250"/>
        <v>18.936</v>
      </c>
      <c r="I2352" s="51"/>
      <c r="J2352"/>
      <c r="K2352"/>
      <c r="L2352"/>
      <c r="M2352"/>
    </row>
    <row r="2353" spans="2:13" x14ac:dyDescent="0.25">
      <c r="B2353" s="96" t="s">
        <v>2108</v>
      </c>
      <c r="C2353" s="59" t="s">
        <v>2109</v>
      </c>
      <c r="D2353" s="98"/>
      <c r="E2353" s="97"/>
      <c r="F2353" s="359"/>
      <c r="G2353" s="99"/>
      <c r="H2353" s="74"/>
      <c r="I2353" s="51"/>
      <c r="J2353"/>
      <c r="K2353"/>
      <c r="L2353"/>
      <c r="M2353"/>
    </row>
    <row r="2354" spans="2:13" x14ac:dyDescent="0.25">
      <c r="B2354" s="73" t="s">
        <v>2110</v>
      </c>
      <c r="C2354" s="60" t="s">
        <v>2111</v>
      </c>
      <c r="D2354" s="54" t="s">
        <v>141</v>
      </c>
      <c r="E2354" s="98" t="s">
        <v>656</v>
      </c>
      <c r="F2354" s="359">
        <v>267</v>
      </c>
      <c r="G2354" s="99">
        <f t="shared" si="249"/>
        <v>53.400000000000006</v>
      </c>
      <c r="H2354" s="74">
        <f t="shared" si="250"/>
        <v>320.39999999999998</v>
      </c>
      <c r="I2354" s="51"/>
      <c r="J2354"/>
      <c r="K2354"/>
      <c r="L2354"/>
      <c r="M2354"/>
    </row>
    <row r="2355" spans="2:13" x14ac:dyDescent="0.25">
      <c r="B2355" s="73" t="s">
        <v>2112</v>
      </c>
      <c r="C2355" s="60" t="s">
        <v>2113</v>
      </c>
      <c r="D2355" s="54" t="s">
        <v>141</v>
      </c>
      <c r="E2355" s="98" t="s">
        <v>656</v>
      </c>
      <c r="F2355" s="359">
        <v>400.51</v>
      </c>
      <c r="G2355" s="99">
        <f t="shared" si="249"/>
        <v>80.102000000000004</v>
      </c>
      <c r="H2355" s="74">
        <f t="shared" si="250"/>
        <v>480.61199999999997</v>
      </c>
      <c r="I2355" s="51"/>
      <c r="J2355"/>
      <c r="K2355"/>
      <c r="L2355"/>
      <c r="M2355"/>
    </row>
    <row r="2356" spans="2:13" x14ac:dyDescent="0.25">
      <c r="B2356" s="73" t="s">
        <v>2114</v>
      </c>
      <c r="C2356" s="60" t="s">
        <v>2115</v>
      </c>
      <c r="D2356" s="54" t="s">
        <v>141</v>
      </c>
      <c r="E2356" s="98" t="s">
        <v>656</v>
      </c>
      <c r="F2356" s="359">
        <v>667.51</v>
      </c>
      <c r="G2356" s="99">
        <f t="shared" si="249"/>
        <v>133.50200000000001</v>
      </c>
      <c r="H2356" s="74">
        <f t="shared" si="250"/>
        <v>801.01199999999994</v>
      </c>
      <c r="I2356" s="51"/>
      <c r="J2356"/>
      <c r="K2356"/>
      <c r="L2356"/>
      <c r="M2356"/>
    </row>
    <row r="2357" spans="2:13" x14ac:dyDescent="0.25">
      <c r="B2357" s="73" t="s">
        <v>2116</v>
      </c>
      <c r="C2357" s="60" t="s">
        <v>2117</v>
      </c>
      <c r="D2357" s="54" t="s">
        <v>141</v>
      </c>
      <c r="E2357" s="98" t="s">
        <v>656</v>
      </c>
      <c r="F2357" s="359">
        <v>1001.3</v>
      </c>
      <c r="G2357" s="99">
        <f t="shared" si="249"/>
        <v>200.26</v>
      </c>
      <c r="H2357" s="74">
        <f t="shared" si="250"/>
        <v>1201.56</v>
      </c>
      <c r="I2357" s="51"/>
      <c r="J2357"/>
      <c r="K2357"/>
      <c r="L2357"/>
      <c r="M2357"/>
    </row>
    <row r="2358" spans="2:13" x14ac:dyDescent="0.25">
      <c r="B2358" s="73" t="s">
        <v>2118</v>
      </c>
      <c r="C2358" s="60" t="s">
        <v>2119</v>
      </c>
      <c r="D2358" s="54" t="s">
        <v>141</v>
      </c>
      <c r="E2358" s="98" t="s">
        <v>656</v>
      </c>
      <c r="F2358" s="359">
        <v>1576.81</v>
      </c>
      <c r="G2358" s="99">
        <f t="shared" si="249"/>
        <v>315.36200000000002</v>
      </c>
      <c r="H2358" s="74">
        <f t="shared" si="250"/>
        <v>1892.172</v>
      </c>
      <c r="I2358" s="51"/>
      <c r="J2358"/>
      <c r="K2358"/>
      <c r="L2358"/>
      <c r="M2358"/>
    </row>
    <row r="2359" spans="2:13" x14ac:dyDescent="0.25">
      <c r="B2359" s="73" t="s">
        <v>2120</v>
      </c>
      <c r="C2359" s="60" t="s">
        <v>2121</v>
      </c>
      <c r="D2359" s="54" t="s">
        <v>141</v>
      </c>
      <c r="E2359" s="98" t="s">
        <v>656</v>
      </c>
      <c r="F2359" s="359">
        <v>525.6</v>
      </c>
      <c r="G2359" s="99">
        <f t="shared" si="249"/>
        <v>105.12</v>
      </c>
      <c r="H2359" s="74">
        <f t="shared" si="250"/>
        <v>630.72</v>
      </c>
      <c r="I2359" s="51"/>
      <c r="J2359"/>
      <c r="K2359"/>
      <c r="L2359"/>
      <c r="M2359"/>
    </row>
    <row r="2360" spans="2:13" x14ac:dyDescent="0.25">
      <c r="B2360" s="73" t="s">
        <v>2122</v>
      </c>
      <c r="C2360" s="60" t="s">
        <v>2123</v>
      </c>
      <c r="D2360" s="54" t="s">
        <v>141</v>
      </c>
      <c r="E2360" s="98" t="s">
        <v>656</v>
      </c>
      <c r="F2360" s="359">
        <v>350.58</v>
      </c>
      <c r="G2360" s="99">
        <f t="shared" si="249"/>
        <v>70.116</v>
      </c>
      <c r="H2360" s="74">
        <f t="shared" si="250"/>
        <v>420.69599999999997</v>
      </c>
      <c r="I2360" s="51"/>
      <c r="J2360"/>
      <c r="K2360"/>
      <c r="L2360"/>
      <c r="M2360"/>
    </row>
    <row r="2361" spans="2:13" x14ac:dyDescent="0.25">
      <c r="B2361" s="73" t="s">
        <v>2124</v>
      </c>
      <c r="C2361" s="60" t="s">
        <v>2125</v>
      </c>
      <c r="D2361" s="54" t="s">
        <v>141</v>
      </c>
      <c r="E2361" s="98" t="s">
        <v>656</v>
      </c>
      <c r="F2361" s="359">
        <v>525.6</v>
      </c>
      <c r="G2361" s="99">
        <f t="shared" si="249"/>
        <v>105.12</v>
      </c>
      <c r="H2361" s="74">
        <f t="shared" si="250"/>
        <v>630.72</v>
      </c>
      <c r="I2361" s="51"/>
      <c r="J2361"/>
      <c r="K2361"/>
      <c r="L2361"/>
      <c r="M2361"/>
    </row>
    <row r="2362" spans="2:13" x14ac:dyDescent="0.25">
      <c r="B2362" s="73" t="s">
        <v>2126</v>
      </c>
      <c r="C2362" s="60" t="s">
        <v>2127</v>
      </c>
      <c r="D2362" s="54" t="s">
        <v>141</v>
      </c>
      <c r="E2362" s="98" t="s">
        <v>656</v>
      </c>
      <c r="F2362" s="359">
        <v>525.6</v>
      </c>
      <c r="G2362" s="99">
        <f t="shared" si="249"/>
        <v>105.12</v>
      </c>
      <c r="H2362" s="74">
        <f t="shared" si="250"/>
        <v>630.72</v>
      </c>
      <c r="I2362" s="51"/>
      <c r="J2362"/>
      <c r="K2362"/>
      <c r="L2362"/>
      <c r="M2362"/>
    </row>
    <row r="2363" spans="2:13" x14ac:dyDescent="0.25">
      <c r="B2363" s="73" t="s">
        <v>2128</v>
      </c>
      <c r="C2363" s="60" t="s">
        <v>2129</v>
      </c>
      <c r="D2363" s="54" t="s">
        <v>141</v>
      </c>
      <c r="E2363" s="98" t="s">
        <v>656</v>
      </c>
      <c r="F2363" s="359">
        <v>175.02</v>
      </c>
      <c r="G2363" s="99">
        <f t="shared" si="249"/>
        <v>35.004000000000005</v>
      </c>
      <c r="H2363" s="74">
        <f t="shared" si="250"/>
        <v>210.024</v>
      </c>
      <c r="I2363" s="51"/>
      <c r="J2363"/>
      <c r="K2363"/>
      <c r="L2363"/>
      <c r="M2363"/>
    </row>
    <row r="2364" spans="2:13" x14ac:dyDescent="0.25">
      <c r="B2364" s="73" t="s">
        <v>2130</v>
      </c>
      <c r="C2364" s="60" t="s">
        <v>2131</v>
      </c>
      <c r="D2364" s="54" t="s">
        <v>141</v>
      </c>
      <c r="E2364" s="98" t="s">
        <v>656</v>
      </c>
      <c r="F2364" s="359">
        <v>1576.81</v>
      </c>
      <c r="G2364" s="99">
        <f t="shared" si="249"/>
        <v>315.36200000000002</v>
      </c>
      <c r="H2364" s="74">
        <f t="shared" si="250"/>
        <v>1892.172</v>
      </c>
      <c r="I2364" s="51"/>
      <c r="J2364"/>
      <c r="K2364"/>
      <c r="L2364"/>
      <c r="M2364"/>
    </row>
    <row r="2365" spans="2:13" x14ac:dyDescent="0.25">
      <c r="B2365" s="73" t="s">
        <v>2132</v>
      </c>
      <c r="C2365" s="60" t="s">
        <v>2133</v>
      </c>
      <c r="D2365" s="54" t="s">
        <v>141</v>
      </c>
      <c r="E2365" s="98" t="s">
        <v>2134</v>
      </c>
      <c r="F2365" s="359">
        <v>132.97</v>
      </c>
      <c r="G2365" s="99">
        <f t="shared" si="249"/>
        <v>26.594000000000001</v>
      </c>
      <c r="H2365" s="74">
        <f t="shared" si="250"/>
        <v>159.56399999999999</v>
      </c>
      <c r="I2365" s="51"/>
      <c r="J2365"/>
      <c r="K2365"/>
      <c r="L2365"/>
      <c r="M2365"/>
    </row>
    <row r="2366" spans="2:13" ht="141.75" x14ac:dyDescent="0.25">
      <c r="B2366" s="96" t="s">
        <v>2135</v>
      </c>
      <c r="C2366" s="59" t="s">
        <v>2136</v>
      </c>
      <c r="D2366" s="54"/>
      <c r="E2366" s="97"/>
      <c r="F2366" s="359"/>
      <c r="G2366" s="99"/>
      <c r="H2366" s="74"/>
      <c r="I2366" s="51"/>
      <c r="J2366"/>
      <c r="K2366"/>
      <c r="L2366"/>
      <c r="M2366"/>
    </row>
    <row r="2367" spans="2:13" ht="63" x14ac:dyDescent="0.25">
      <c r="B2367" s="96" t="s">
        <v>2137</v>
      </c>
      <c r="C2367" s="59" t="s">
        <v>2138</v>
      </c>
      <c r="D2367" s="98"/>
      <c r="E2367" s="97"/>
      <c r="F2367" s="359"/>
      <c r="G2367" s="99"/>
      <c r="H2367" s="74"/>
      <c r="I2367" s="51"/>
      <c r="J2367"/>
      <c r="K2367"/>
      <c r="L2367"/>
      <c r="M2367"/>
    </row>
    <row r="2368" spans="2:13" x14ac:dyDescent="0.25">
      <c r="B2368" s="73" t="s">
        <v>2139</v>
      </c>
      <c r="C2368" s="60" t="s">
        <v>2140</v>
      </c>
      <c r="D2368" s="54"/>
      <c r="E2368" s="98" t="s">
        <v>2141</v>
      </c>
      <c r="F2368" s="359">
        <v>49.93</v>
      </c>
      <c r="G2368" s="99">
        <f t="shared" si="249"/>
        <v>9.9860000000000007</v>
      </c>
      <c r="H2368" s="74">
        <f t="shared" si="250"/>
        <v>59.915999999999997</v>
      </c>
      <c r="I2368" s="51"/>
      <c r="J2368"/>
      <c r="K2368"/>
      <c r="L2368"/>
      <c r="M2368"/>
    </row>
    <row r="2369" spans="2:13" x14ac:dyDescent="0.25">
      <c r="B2369" s="73" t="s">
        <v>2142</v>
      </c>
      <c r="C2369" s="60" t="s">
        <v>2143</v>
      </c>
      <c r="D2369" s="54"/>
      <c r="E2369" s="98" t="s">
        <v>2141</v>
      </c>
      <c r="F2369" s="359">
        <v>43.61</v>
      </c>
      <c r="G2369" s="99">
        <f t="shared" si="249"/>
        <v>8.7219999999999995</v>
      </c>
      <c r="H2369" s="74">
        <f t="shared" si="250"/>
        <v>52.332000000000001</v>
      </c>
      <c r="I2369" s="51"/>
      <c r="J2369"/>
      <c r="K2369"/>
      <c r="L2369"/>
      <c r="M2369"/>
    </row>
    <row r="2370" spans="2:13" x14ac:dyDescent="0.25">
      <c r="B2370" s="73" t="s">
        <v>2144</v>
      </c>
      <c r="C2370" s="60" t="s">
        <v>2145</v>
      </c>
      <c r="D2370" s="54"/>
      <c r="E2370" s="98" t="s">
        <v>2146</v>
      </c>
      <c r="F2370" s="359">
        <v>0.19</v>
      </c>
      <c r="G2370" s="99">
        <f t="shared" si="249"/>
        <v>3.8000000000000006E-2</v>
      </c>
      <c r="H2370" s="74">
        <f t="shared" si="250"/>
        <v>0.22800000000000001</v>
      </c>
      <c r="I2370" s="51"/>
      <c r="J2370"/>
      <c r="K2370"/>
      <c r="L2370"/>
      <c r="M2370"/>
    </row>
    <row r="2371" spans="2:13" x14ac:dyDescent="0.25">
      <c r="B2371" s="73" t="s">
        <v>2147</v>
      </c>
      <c r="C2371" s="60" t="s">
        <v>2148</v>
      </c>
      <c r="D2371" s="54"/>
      <c r="E2371" s="98" t="s">
        <v>2072</v>
      </c>
      <c r="F2371" s="359">
        <v>3.16</v>
      </c>
      <c r="G2371" s="99">
        <f t="shared" si="249"/>
        <v>0.63200000000000012</v>
      </c>
      <c r="H2371" s="74">
        <f t="shared" si="250"/>
        <v>3.7920000000000003</v>
      </c>
      <c r="I2371" s="51"/>
      <c r="J2371"/>
      <c r="K2371"/>
      <c r="L2371"/>
      <c r="M2371"/>
    </row>
    <row r="2372" spans="2:13" ht="31.5" x14ac:dyDescent="0.25">
      <c r="B2372" s="73"/>
      <c r="C2372" s="60" t="s">
        <v>2149</v>
      </c>
      <c r="D2372" s="54"/>
      <c r="E2372" s="98" t="s">
        <v>2072</v>
      </c>
      <c r="F2372" s="359">
        <v>2.12</v>
      </c>
      <c r="G2372" s="99">
        <f t="shared" si="249"/>
        <v>0.42400000000000004</v>
      </c>
      <c r="H2372" s="74">
        <f t="shared" si="250"/>
        <v>2.544</v>
      </c>
      <c r="I2372" s="51"/>
      <c r="J2372"/>
      <c r="K2372"/>
      <c r="L2372"/>
      <c r="M2372"/>
    </row>
    <row r="2373" spans="2:13" x14ac:dyDescent="0.25">
      <c r="B2373" s="73" t="s">
        <v>2150</v>
      </c>
      <c r="C2373" s="60" t="s">
        <v>2140</v>
      </c>
      <c r="D2373" s="54"/>
      <c r="E2373" s="98" t="s">
        <v>2141</v>
      </c>
      <c r="F2373" s="359">
        <v>104.6</v>
      </c>
      <c r="G2373" s="99">
        <f t="shared" si="249"/>
        <v>20.92</v>
      </c>
      <c r="H2373" s="74">
        <f t="shared" si="250"/>
        <v>125.52</v>
      </c>
      <c r="I2373" s="51"/>
      <c r="J2373"/>
      <c r="K2373"/>
      <c r="L2373"/>
      <c r="M2373"/>
    </row>
    <row r="2374" spans="2:13" x14ac:dyDescent="0.25">
      <c r="B2374" s="73" t="s">
        <v>2151</v>
      </c>
      <c r="C2374" s="60" t="s">
        <v>2143</v>
      </c>
      <c r="D2374" s="54"/>
      <c r="E2374" s="98" t="s">
        <v>2141</v>
      </c>
      <c r="F2374" s="359">
        <v>78.33</v>
      </c>
      <c r="G2374" s="99">
        <f t="shared" si="249"/>
        <v>15.666</v>
      </c>
      <c r="H2374" s="74">
        <f t="shared" si="250"/>
        <v>93.995999999999995</v>
      </c>
      <c r="I2374" s="51"/>
      <c r="J2374"/>
      <c r="K2374"/>
      <c r="L2374"/>
      <c r="M2374"/>
    </row>
    <row r="2375" spans="2:13" x14ac:dyDescent="0.25">
      <c r="B2375" s="73" t="s">
        <v>2152</v>
      </c>
      <c r="C2375" s="60" t="s">
        <v>2145</v>
      </c>
      <c r="D2375" s="54"/>
      <c r="E2375" s="98" t="s">
        <v>2146</v>
      </c>
      <c r="F2375" s="359">
        <v>0.66</v>
      </c>
      <c r="G2375" s="99">
        <f t="shared" si="249"/>
        <v>0.13200000000000001</v>
      </c>
      <c r="H2375" s="74">
        <f t="shared" si="250"/>
        <v>0.79200000000000004</v>
      </c>
      <c r="I2375" s="51"/>
      <c r="J2375"/>
      <c r="K2375"/>
      <c r="L2375"/>
      <c r="M2375"/>
    </row>
    <row r="2376" spans="2:13" x14ac:dyDescent="0.25">
      <c r="B2376" s="73" t="s">
        <v>2153</v>
      </c>
      <c r="C2376" s="60" t="s">
        <v>2148</v>
      </c>
      <c r="D2376" s="54"/>
      <c r="E2376" s="98" t="s">
        <v>2072</v>
      </c>
      <c r="F2376" s="359">
        <v>4.37</v>
      </c>
      <c r="G2376" s="99">
        <f t="shared" si="249"/>
        <v>0.87400000000000011</v>
      </c>
      <c r="H2376" s="74">
        <f t="shared" si="250"/>
        <v>5.2439999999999998</v>
      </c>
      <c r="I2376" s="51"/>
      <c r="J2376"/>
      <c r="K2376"/>
      <c r="L2376"/>
      <c r="M2376"/>
    </row>
    <row r="2377" spans="2:13" ht="31.5" x14ac:dyDescent="0.25">
      <c r="B2377" s="73" t="s">
        <v>2154</v>
      </c>
      <c r="C2377" s="60" t="s">
        <v>2155</v>
      </c>
      <c r="D2377" s="54"/>
      <c r="E2377" s="98" t="s">
        <v>2072</v>
      </c>
      <c r="F2377" s="359">
        <v>3.16</v>
      </c>
      <c r="G2377" s="99">
        <f t="shared" si="249"/>
        <v>0.63200000000000012</v>
      </c>
      <c r="H2377" s="74">
        <f t="shared" si="250"/>
        <v>3.7920000000000003</v>
      </c>
      <c r="I2377" s="51"/>
      <c r="J2377"/>
      <c r="K2377"/>
      <c r="L2377"/>
      <c r="M2377"/>
    </row>
    <row r="2378" spans="2:13" ht="31.5" x14ac:dyDescent="0.25">
      <c r="B2378" s="73" t="s">
        <v>2156</v>
      </c>
      <c r="C2378" s="60" t="s">
        <v>2157</v>
      </c>
      <c r="D2378" s="54"/>
      <c r="E2378" s="98" t="s">
        <v>2141</v>
      </c>
      <c r="F2378" s="359">
        <v>50.96</v>
      </c>
      <c r="G2378" s="99">
        <f t="shared" si="249"/>
        <v>10.192</v>
      </c>
      <c r="H2378" s="74">
        <f t="shared" si="250"/>
        <v>61.152000000000001</v>
      </c>
      <c r="I2378" s="51"/>
      <c r="J2378"/>
      <c r="K2378"/>
      <c r="L2378"/>
      <c r="M2378"/>
    </row>
    <row r="2379" spans="2:13" x14ac:dyDescent="0.25">
      <c r="B2379" s="73" t="s">
        <v>2158</v>
      </c>
      <c r="C2379" s="60" t="s">
        <v>2159</v>
      </c>
      <c r="D2379" s="54"/>
      <c r="E2379" s="98" t="s">
        <v>2146</v>
      </c>
      <c r="F2379" s="359">
        <v>0.3</v>
      </c>
      <c r="G2379" s="99">
        <f t="shared" si="249"/>
        <v>0.06</v>
      </c>
      <c r="H2379" s="74">
        <f t="shared" si="250"/>
        <v>0.36</v>
      </c>
      <c r="I2379" s="51"/>
      <c r="J2379"/>
      <c r="K2379"/>
      <c r="L2379"/>
      <c r="M2379"/>
    </row>
    <row r="2380" spans="2:13" ht="31.5" x14ac:dyDescent="0.25">
      <c r="B2380" s="73" t="s">
        <v>2160</v>
      </c>
      <c r="C2380" s="60" t="s">
        <v>2161</v>
      </c>
      <c r="D2380" s="54"/>
      <c r="E2380" s="98" t="s">
        <v>2141</v>
      </c>
      <c r="F2380" s="359">
        <v>197.11</v>
      </c>
      <c r="G2380" s="99">
        <f t="shared" si="249"/>
        <v>39.422000000000004</v>
      </c>
      <c r="H2380" s="74">
        <f t="shared" si="250"/>
        <v>236.53200000000001</v>
      </c>
      <c r="I2380" s="51"/>
      <c r="J2380"/>
      <c r="K2380"/>
      <c r="L2380"/>
      <c r="M2380"/>
    </row>
    <row r="2381" spans="2:13" ht="31.5" x14ac:dyDescent="0.25">
      <c r="B2381" s="96" t="s">
        <v>2162</v>
      </c>
      <c r="C2381" s="59" t="s">
        <v>2163</v>
      </c>
      <c r="D2381" s="98"/>
      <c r="E2381" s="97"/>
      <c r="F2381" s="359"/>
      <c r="G2381" s="99"/>
      <c r="H2381" s="74"/>
      <c r="I2381" s="51"/>
      <c r="J2381"/>
      <c r="K2381"/>
      <c r="L2381"/>
      <c r="M2381"/>
    </row>
    <row r="2382" spans="2:13" ht="47.25" x14ac:dyDescent="0.25">
      <c r="B2382" s="73" t="s">
        <v>2164</v>
      </c>
      <c r="C2382" s="60" t="s">
        <v>2165</v>
      </c>
      <c r="D2382" s="98"/>
      <c r="E2382" s="98" t="s">
        <v>2141</v>
      </c>
      <c r="F2382" s="359">
        <v>83.55</v>
      </c>
      <c r="G2382" s="99">
        <f t="shared" si="249"/>
        <v>16.71</v>
      </c>
      <c r="H2382" s="74">
        <f t="shared" si="250"/>
        <v>100.25999999999999</v>
      </c>
      <c r="I2382" s="51"/>
      <c r="J2382"/>
      <c r="K2382"/>
      <c r="L2382"/>
      <c r="M2382"/>
    </row>
    <row r="2383" spans="2:13" x14ac:dyDescent="0.25">
      <c r="B2383" s="73" t="s">
        <v>2166</v>
      </c>
      <c r="C2383" s="60" t="s">
        <v>2167</v>
      </c>
      <c r="D2383" s="54"/>
      <c r="E2383" s="98" t="s">
        <v>2141</v>
      </c>
      <c r="F2383" s="359">
        <v>11.03</v>
      </c>
      <c r="G2383" s="99">
        <f t="shared" si="249"/>
        <v>2.206</v>
      </c>
      <c r="H2383" s="74">
        <f t="shared" si="250"/>
        <v>13.235999999999999</v>
      </c>
      <c r="I2383" s="51"/>
      <c r="J2383"/>
      <c r="K2383"/>
      <c r="L2383"/>
      <c r="M2383"/>
    </row>
    <row r="2384" spans="2:13" x14ac:dyDescent="0.25">
      <c r="B2384" s="73" t="s">
        <v>2168</v>
      </c>
      <c r="C2384" s="60" t="s">
        <v>2169</v>
      </c>
      <c r="D2384" s="54"/>
      <c r="E2384" s="98" t="s">
        <v>2141</v>
      </c>
      <c r="F2384" s="359">
        <v>6.31</v>
      </c>
      <c r="G2384" s="99">
        <f t="shared" ref="G2384:G2450" si="251">F2384*0.2</f>
        <v>1.262</v>
      </c>
      <c r="H2384" s="74">
        <f t="shared" ref="H2384:H2450" si="252">F2384+G2384</f>
        <v>7.5719999999999992</v>
      </c>
      <c r="I2384" s="51"/>
      <c r="J2384"/>
      <c r="K2384"/>
      <c r="L2384"/>
      <c r="M2384"/>
    </row>
    <row r="2385" spans="2:13" x14ac:dyDescent="0.25">
      <c r="B2385" s="73" t="s">
        <v>2170</v>
      </c>
      <c r="C2385" s="60" t="s">
        <v>2171</v>
      </c>
      <c r="D2385" s="54"/>
      <c r="E2385" s="98" t="s">
        <v>2141</v>
      </c>
      <c r="F2385" s="359">
        <v>13.66</v>
      </c>
      <c r="G2385" s="99">
        <f t="shared" si="251"/>
        <v>2.7320000000000002</v>
      </c>
      <c r="H2385" s="74">
        <f t="shared" si="252"/>
        <v>16.391999999999999</v>
      </c>
      <c r="I2385" s="51"/>
      <c r="J2385"/>
      <c r="K2385"/>
      <c r="L2385"/>
      <c r="M2385"/>
    </row>
    <row r="2386" spans="2:13" x14ac:dyDescent="0.25">
      <c r="B2386" s="73" t="s">
        <v>2172</v>
      </c>
      <c r="C2386" s="60" t="s">
        <v>2173</v>
      </c>
      <c r="D2386" s="54"/>
      <c r="E2386" s="98" t="s">
        <v>2141</v>
      </c>
      <c r="F2386" s="359">
        <v>4.37</v>
      </c>
      <c r="G2386" s="99">
        <f t="shared" si="251"/>
        <v>0.87400000000000011</v>
      </c>
      <c r="H2386" s="74">
        <f t="shared" si="252"/>
        <v>5.2439999999999998</v>
      </c>
      <c r="I2386" s="51"/>
      <c r="J2386"/>
      <c r="K2386"/>
      <c r="L2386"/>
      <c r="M2386"/>
    </row>
    <row r="2387" spans="2:13" x14ac:dyDescent="0.25">
      <c r="B2387" s="73" t="s">
        <v>2174</v>
      </c>
      <c r="C2387" s="60" t="s">
        <v>2175</v>
      </c>
      <c r="D2387" s="54"/>
      <c r="E2387" s="98" t="s">
        <v>2141</v>
      </c>
      <c r="F2387" s="359">
        <v>13.66</v>
      </c>
      <c r="G2387" s="99">
        <f t="shared" si="251"/>
        <v>2.7320000000000002</v>
      </c>
      <c r="H2387" s="74">
        <f t="shared" si="252"/>
        <v>16.391999999999999</v>
      </c>
      <c r="I2387" s="51"/>
      <c r="J2387"/>
      <c r="K2387"/>
      <c r="L2387"/>
      <c r="M2387"/>
    </row>
    <row r="2388" spans="2:13" ht="31.5" x14ac:dyDescent="0.25">
      <c r="B2388" s="96" t="s">
        <v>2176</v>
      </c>
      <c r="C2388" s="59" t="s">
        <v>2177</v>
      </c>
      <c r="D2388" s="98"/>
      <c r="E2388" s="97"/>
      <c r="F2388" s="359"/>
      <c r="G2388" s="99"/>
      <c r="H2388" s="74"/>
      <c r="I2388" s="51"/>
      <c r="J2388"/>
      <c r="K2388"/>
      <c r="L2388"/>
      <c r="M2388"/>
    </row>
    <row r="2389" spans="2:13" x14ac:dyDescent="0.25">
      <c r="B2389" s="73" t="s">
        <v>2178</v>
      </c>
      <c r="C2389" s="66" t="s">
        <v>2179</v>
      </c>
      <c r="D2389" s="54"/>
      <c r="E2389" s="98" t="s">
        <v>2141</v>
      </c>
      <c r="F2389" s="359">
        <v>68.86</v>
      </c>
      <c r="G2389" s="99">
        <f t="shared" si="251"/>
        <v>13.772</v>
      </c>
      <c r="H2389" s="74">
        <f t="shared" si="252"/>
        <v>82.632000000000005</v>
      </c>
      <c r="I2389" s="51"/>
      <c r="J2389"/>
      <c r="K2389"/>
      <c r="L2389"/>
      <c r="M2389"/>
    </row>
    <row r="2390" spans="2:13" x14ac:dyDescent="0.25">
      <c r="B2390" s="73" t="s">
        <v>2180</v>
      </c>
      <c r="C2390" s="60" t="s">
        <v>2169</v>
      </c>
      <c r="D2390" s="54"/>
      <c r="E2390" s="98" t="s">
        <v>2141</v>
      </c>
      <c r="F2390" s="359">
        <v>55.7</v>
      </c>
      <c r="G2390" s="99">
        <f t="shared" si="251"/>
        <v>11.14</v>
      </c>
      <c r="H2390" s="74">
        <f t="shared" si="252"/>
        <v>66.84</v>
      </c>
      <c r="I2390" s="51"/>
      <c r="J2390"/>
      <c r="K2390"/>
      <c r="L2390"/>
      <c r="M2390"/>
    </row>
    <row r="2391" spans="2:13" ht="31.5" x14ac:dyDescent="0.25">
      <c r="B2391" s="73" t="s">
        <v>2181</v>
      </c>
      <c r="C2391" s="60" t="s">
        <v>2182</v>
      </c>
      <c r="D2391" s="54"/>
      <c r="E2391" s="98" t="s">
        <v>2141</v>
      </c>
      <c r="F2391" s="359">
        <v>130.37</v>
      </c>
      <c r="G2391" s="99">
        <f t="shared" si="251"/>
        <v>26.074000000000002</v>
      </c>
      <c r="H2391" s="74">
        <f t="shared" si="252"/>
        <v>156.44400000000002</v>
      </c>
      <c r="I2391" s="51"/>
      <c r="J2391"/>
      <c r="K2391"/>
      <c r="L2391"/>
      <c r="M2391"/>
    </row>
    <row r="2392" spans="2:13" ht="31.5" x14ac:dyDescent="0.25">
      <c r="B2392" s="73" t="s">
        <v>2183</v>
      </c>
      <c r="C2392" s="60" t="s">
        <v>2184</v>
      </c>
      <c r="D2392" s="54"/>
      <c r="E2392" s="98" t="s">
        <v>2141</v>
      </c>
      <c r="F2392" s="359">
        <v>92.5</v>
      </c>
      <c r="G2392" s="99">
        <f t="shared" si="251"/>
        <v>18.5</v>
      </c>
      <c r="H2392" s="74">
        <f t="shared" si="252"/>
        <v>111</v>
      </c>
      <c r="I2392" s="51"/>
      <c r="J2392"/>
      <c r="K2392"/>
      <c r="L2392"/>
      <c r="M2392"/>
    </row>
    <row r="2393" spans="2:13" ht="47.25" x14ac:dyDescent="0.25">
      <c r="B2393" s="73" t="s">
        <v>2185</v>
      </c>
      <c r="C2393" s="60" t="s">
        <v>2186</v>
      </c>
      <c r="D2393" s="54"/>
      <c r="E2393" s="98" t="s">
        <v>1309</v>
      </c>
      <c r="F2393" s="359">
        <v>33.619999999999997</v>
      </c>
      <c r="G2393" s="99">
        <f t="shared" si="251"/>
        <v>6.7240000000000002</v>
      </c>
      <c r="H2393" s="74">
        <f t="shared" si="252"/>
        <v>40.343999999999994</v>
      </c>
      <c r="I2393" s="51"/>
      <c r="J2393"/>
      <c r="K2393"/>
      <c r="L2393"/>
      <c r="M2393"/>
    </row>
    <row r="2394" spans="2:13" ht="31.5" x14ac:dyDescent="0.25">
      <c r="B2394" s="73" t="s">
        <v>2187</v>
      </c>
      <c r="C2394" s="60" t="s">
        <v>2188</v>
      </c>
      <c r="D2394" s="54"/>
      <c r="E2394" s="98" t="s">
        <v>2141</v>
      </c>
      <c r="F2394" s="359">
        <v>86.7</v>
      </c>
      <c r="G2394" s="99">
        <f t="shared" si="251"/>
        <v>17.34</v>
      </c>
      <c r="H2394" s="74">
        <f t="shared" si="252"/>
        <v>104.04</v>
      </c>
      <c r="I2394" s="51"/>
      <c r="J2394"/>
      <c r="K2394"/>
      <c r="L2394"/>
      <c r="M2394"/>
    </row>
    <row r="2395" spans="2:13" ht="47.25" x14ac:dyDescent="0.25">
      <c r="B2395" s="96" t="s">
        <v>2189</v>
      </c>
      <c r="C2395" s="59" t="s">
        <v>685</v>
      </c>
      <c r="D2395" s="98"/>
      <c r="E2395" s="97"/>
      <c r="F2395" s="359"/>
      <c r="G2395" s="99"/>
      <c r="H2395" s="74"/>
      <c r="I2395" s="51"/>
      <c r="J2395"/>
      <c r="K2395"/>
      <c r="L2395"/>
      <c r="M2395"/>
    </row>
    <row r="2396" spans="2:13" x14ac:dyDescent="0.25">
      <c r="B2396" s="73" t="s">
        <v>2190</v>
      </c>
      <c r="C2396" s="60" t="s">
        <v>2191</v>
      </c>
      <c r="D2396" s="54" t="s">
        <v>2192</v>
      </c>
      <c r="E2396" s="98" t="s">
        <v>656</v>
      </c>
      <c r="F2396" s="359">
        <v>768.62</v>
      </c>
      <c r="G2396" s="99">
        <f t="shared" si="251"/>
        <v>153.72400000000002</v>
      </c>
      <c r="H2396" s="74">
        <f t="shared" si="252"/>
        <v>922.34400000000005</v>
      </c>
      <c r="I2396" s="51"/>
      <c r="J2396"/>
      <c r="K2396"/>
      <c r="L2396"/>
      <c r="M2396"/>
    </row>
    <row r="2397" spans="2:13" x14ac:dyDescent="0.25">
      <c r="B2397" s="73" t="s">
        <v>2193</v>
      </c>
      <c r="C2397" s="60" t="s">
        <v>2194</v>
      </c>
      <c r="D2397" s="54"/>
      <c r="E2397" s="98" t="s">
        <v>1309</v>
      </c>
      <c r="F2397" s="359">
        <v>1445.08</v>
      </c>
      <c r="G2397" s="99">
        <f t="shared" si="251"/>
        <v>289.01600000000002</v>
      </c>
      <c r="H2397" s="74">
        <f t="shared" si="252"/>
        <v>1734.096</v>
      </c>
      <c r="I2397" s="51"/>
      <c r="J2397"/>
      <c r="K2397"/>
      <c r="L2397"/>
      <c r="M2397"/>
    </row>
    <row r="2398" spans="2:13" ht="31.5" x14ac:dyDescent="0.25">
      <c r="B2398" s="96" t="s">
        <v>2195</v>
      </c>
      <c r="C2398" s="59" t="s">
        <v>2196</v>
      </c>
      <c r="D2398" s="98"/>
      <c r="E2398" s="97"/>
      <c r="F2398" s="359"/>
      <c r="G2398" s="99"/>
      <c r="H2398" s="74"/>
      <c r="I2398" s="51"/>
      <c r="J2398"/>
      <c r="K2398"/>
      <c r="L2398"/>
      <c r="M2398"/>
    </row>
    <row r="2399" spans="2:13" x14ac:dyDescent="0.25">
      <c r="B2399" s="73" t="s">
        <v>2197</v>
      </c>
      <c r="C2399" s="60" t="s">
        <v>2198</v>
      </c>
      <c r="D2399" s="54" t="s">
        <v>141</v>
      </c>
      <c r="E2399" s="98" t="s">
        <v>2199</v>
      </c>
      <c r="F2399" s="359">
        <v>7.34</v>
      </c>
      <c r="G2399" s="99">
        <f t="shared" si="251"/>
        <v>1.468</v>
      </c>
      <c r="H2399" s="74">
        <f t="shared" si="252"/>
        <v>8.8079999999999998</v>
      </c>
      <c r="I2399" s="51"/>
      <c r="J2399"/>
      <c r="K2399"/>
      <c r="L2399"/>
      <c r="M2399"/>
    </row>
    <row r="2400" spans="2:13" x14ac:dyDescent="0.25">
      <c r="B2400" s="73" t="s">
        <v>2200</v>
      </c>
      <c r="C2400" s="60" t="s">
        <v>2201</v>
      </c>
      <c r="D2400" s="54" t="s">
        <v>141</v>
      </c>
      <c r="E2400" s="98" t="s">
        <v>2202</v>
      </c>
      <c r="F2400" s="359">
        <v>8.94</v>
      </c>
      <c r="G2400" s="99">
        <f t="shared" si="251"/>
        <v>1.788</v>
      </c>
      <c r="H2400" s="74">
        <f t="shared" si="252"/>
        <v>10.728</v>
      </c>
      <c r="I2400" s="51"/>
      <c r="J2400"/>
      <c r="K2400"/>
      <c r="L2400"/>
      <c r="M2400"/>
    </row>
    <row r="2401" spans="2:13" x14ac:dyDescent="0.25">
      <c r="B2401" s="73" t="s">
        <v>2203</v>
      </c>
      <c r="C2401" s="60" t="s">
        <v>2204</v>
      </c>
      <c r="D2401" s="54" t="s">
        <v>141</v>
      </c>
      <c r="E2401" s="98" t="s">
        <v>2199</v>
      </c>
      <c r="F2401" s="359">
        <v>3.69</v>
      </c>
      <c r="G2401" s="99">
        <f t="shared" si="251"/>
        <v>0.73799999999999999</v>
      </c>
      <c r="H2401" s="74">
        <f t="shared" si="252"/>
        <v>4.4279999999999999</v>
      </c>
      <c r="I2401" s="51"/>
      <c r="J2401"/>
      <c r="K2401"/>
      <c r="L2401"/>
      <c r="M2401"/>
    </row>
    <row r="2402" spans="2:13" x14ac:dyDescent="0.25">
      <c r="B2402" s="96" t="s">
        <v>2205</v>
      </c>
      <c r="C2402" s="59" t="s">
        <v>2206</v>
      </c>
      <c r="D2402" s="98"/>
      <c r="E2402" s="97"/>
      <c r="F2402" s="359"/>
      <c r="G2402" s="99"/>
      <c r="H2402" s="74"/>
      <c r="I2402" s="51"/>
      <c r="J2402"/>
      <c r="K2402"/>
      <c r="L2402"/>
      <c r="M2402"/>
    </row>
    <row r="2403" spans="2:13" x14ac:dyDescent="0.25">
      <c r="B2403" s="73" t="s">
        <v>2207</v>
      </c>
      <c r="C2403" s="60" t="s">
        <v>2208</v>
      </c>
      <c r="D2403" s="54"/>
      <c r="E2403" s="98" t="s">
        <v>700</v>
      </c>
      <c r="F2403" s="359">
        <v>1423</v>
      </c>
      <c r="G2403" s="99">
        <f t="shared" si="251"/>
        <v>284.60000000000002</v>
      </c>
      <c r="H2403" s="74">
        <f t="shared" si="252"/>
        <v>1707.6</v>
      </c>
      <c r="I2403" s="51"/>
      <c r="J2403"/>
      <c r="K2403"/>
      <c r="L2403"/>
      <c r="M2403"/>
    </row>
    <row r="2404" spans="2:13" x14ac:dyDescent="0.25">
      <c r="B2404" s="73" t="s">
        <v>2209</v>
      </c>
      <c r="C2404" s="60" t="s">
        <v>2210</v>
      </c>
      <c r="D2404" s="54"/>
      <c r="E2404" s="98" t="s">
        <v>700</v>
      </c>
      <c r="F2404" s="359">
        <v>326</v>
      </c>
      <c r="G2404" s="99">
        <f t="shared" si="251"/>
        <v>65.2</v>
      </c>
      <c r="H2404" s="74">
        <f t="shared" si="252"/>
        <v>391.2</v>
      </c>
      <c r="I2404" s="51"/>
      <c r="J2404"/>
      <c r="K2404"/>
      <c r="L2404"/>
      <c r="M2404"/>
    </row>
    <row r="2405" spans="2:13" x14ac:dyDescent="0.25">
      <c r="B2405" s="73" t="s">
        <v>2211</v>
      </c>
      <c r="C2405" s="60" t="s">
        <v>2212</v>
      </c>
      <c r="D2405" s="54" t="s">
        <v>2192</v>
      </c>
      <c r="E2405" s="98" t="s">
        <v>700</v>
      </c>
      <c r="F2405" s="359">
        <v>364</v>
      </c>
      <c r="G2405" s="99">
        <f t="shared" si="251"/>
        <v>72.8</v>
      </c>
      <c r="H2405" s="74">
        <f t="shared" si="252"/>
        <v>436.8</v>
      </c>
      <c r="I2405" s="51"/>
      <c r="J2405"/>
      <c r="K2405"/>
      <c r="L2405"/>
      <c r="M2405"/>
    </row>
    <row r="2406" spans="2:13" ht="31.5" x14ac:dyDescent="0.25">
      <c r="B2406" s="73" t="s">
        <v>2213</v>
      </c>
      <c r="C2406" s="60" t="s">
        <v>2214</v>
      </c>
      <c r="D2406" s="54"/>
      <c r="E2406" s="98" t="s">
        <v>1058</v>
      </c>
      <c r="F2406" s="359">
        <v>1440</v>
      </c>
      <c r="G2406" s="99">
        <f t="shared" si="251"/>
        <v>288</v>
      </c>
      <c r="H2406" s="74">
        <f t="shared" si="252"/>
        <v>1728</v>
      </c>
      <c r="I2406" s="51"/>
      <c r="J2406"/>
      <c r="K2406"/>
      <c r="L2406"/>
      <c r="M2406"/>
    </row>
    <row r="2407" spans="2:13" x14ac:dyDescent="0.25">
      <c r="B2407" s="96" t="s">
        <v>2215</v>
      </c>
      <c r="C2407" s="59" t="s">
        <v>2216</v>
      </c>
      <c r="D2407" s="98"/>
      <c r="E2407" s="97"/>
      <c r="F2407" s="359"/>
      <c r="G2407" s="99"/>
      <c r="H2407" s="74"/>
      <c r="I2407" s="51"/>
      <c r="J2407"/>
      <c r="K2407"/>
      <c r="L2407"/>
      <c r="M2407"/>
    </row>
    <row r="2408" spans="2:13" x14ac:dyDescent="0.25">
      <c r="B2408" s="73" t="s">
        <v>2217</v>
      </c>
      <c r="C2408" s="60" t="s">
        <v>2218</v>
      </c>
      <c r="D2408" s="54" t="s">
        <v>2192</v>
      </c>
      <c r="E2408" s="98" t="s">
        <v>692</v>
      </c>
      <c r="F2408" s="359">
        <v>626</v>
      </c>
      <c r="G2408" s="99">
        <f t="shared" si="251"/>
        <v>125.2</v>
      </c>
      <c r="H2408" s="74">
        <f t="shared" si="252"/>
        <v>751.2</v>
      </c>
      <c r="I2408" s="51"/>
      <c r="J2408"/>
      <c r="K2408"/>
      <c r="L2408"/>
      <c r="M2408"/>
    </row>
    <row r="2409" spans="2:13" ht="31.5" x14ac:dyDescent="0.25">
      <c r="B2409" s="73" t="s">
        <v>2219</v>
      </c>
      <c r="C2409" s="60" t="s">
        <v>2220</v>
      </c>
      <c r="D2409" s="54" t="s">
        <v>2192</v>
      </c>
      <c r="E2409" s="98" t="s">
        <v>692</v>
      </c>
      <c r="F2409" s="359">
        <v>505</v>
      </c>
      <c r="G2409" s="99">
        <f t="shared" si="251"/>
        <v>101</v>
      </c>
      <c r="H2409" s="74">
        <f t="shared" si="252"/>
        <v>606</v>
      </c>
      <c r="I2409" s="51"/>
      <c r="J2409"/>
      <c r="K2409"/>
      <c r="L2409"/>
      <c r="M2409"/>
    </row>
    <row r="2410" spans="2:13" ht="47.25" x14ac:dyDescent="0.25">
      <c r="B2410" s="73" t="s">
        <v>2221</v>
      </c>
      <c r="C2410" s="60" t="s">
        <v>2222</v>
      </c>
      <c r="D2410" s="54" t="s">
        <v>2192</v>
      </c>
      <c r="E2410" s="98" t="s">
        <v>1058</v>
      </c>
      <c r="F2410" s="359">
        <v>555</v>
      </c>
      <c r="G2410" s="99">
        <f t="shared" si="251"/>
        <v>111</v>
      </c>
      <c r="H2410" s="74">
        <f t="shared" si="252"/>
        <v>666</v>
      </c>
      <c r="I2410" s="51"/>
      <c r="J2410"/>
      <c r="K2410"/>
      <c r="L2410"/>
      <c r="M2410"/>
    </row>
    <row r="2411" spans="2:13" ht="31.5" x14ac:dyDescent="0.25">
      <c r="B2411" s="73" t="s">
        <v>2223</v>
      </c>
      <c r="C2411" s="60" t="s">
        <v>2224</v>
      </c>
      <c r="D2411" s="54" t="s">
        <v>2192</v>
      </c>
      <c r="E2411" s="98" t="s">
        <v>1058</v>
      </c>
      <c r="F2411" s="359">
        <v>908</v>
      </c>
      <c r="G2411" s="99">
        <f t="shared" si="251"/>
        <v>181.60000000000002</v>
      </c>
      <c r="H2411" s="74">
        <f t="shared" si="252"/>
        <v>1089.5999999999999</v>
      </c>
      <c r="I2411" s="51"/>
      <c r="J2411"/>
      <c r="K2411"/>
      <c r="L2411"/>
      <c r="M2411"/>
    </row>
    <row r="2412" spans="2:13" ht="47.25" x14ac:dyDescent="0.25">
      <c r="B2412" s="96" t="s">
        <v>2225</v>
      </c>
      <c r="C2412" s="59" t="s">
        <v>2226</v>
      </c>
      <c r="D2412" s="98"/>
      <c r="E2412" s="97"/>
      <c r="F2412" s="359"/>
      <c r="G2412" s="99"/>
      <c r="H2412" s="74"/>
      <c r="I2412" s="51"/>
      <c r="J2412"/>
      <c r="K2412"/>
      <c r="L2412"/>
      <c r="M2412"/>
    </row>
    <row r="2413" spans="2:13" ht="15" x14ac:dyDescent="0.25">
      <c r="B2413" s="478" t="s">
        <v>2227</v>
      </c>
      <c r="C2413" s="479" t="s">
        <v>697</v>
      </c>
      <c r="D2413" s="480"/>
      <c r="E2413" s="479"/>
      <c r="F2413" s="481"/>
      <c r="G2413" s="474"/>
      <c r="H2413" s="476"/>
      <c r="I2413" s="51"/>
      <c r="J2413"/>
      <c r="K2413"/>
      <c r="L2413"/>
      <c r="M2413"/>
    </row>
    <row r="2414" spans="2:13" ht="15" x14ac:dyDescent="0.25">
      <c r="B2414" s="478"/>
      <c r="C2414" s="479"/>
      <c r="D2414" s="480"/>
      <c r="E2414" s="479"/>
      <c r="F2414" s="481"/>
      <c r="G2414" s="475"/>
      <c r="H2414" s="477"/>
      <c r="I2414" s="51"/>
      <c r="J2414"/>
      <c r="K2414"/>
      <c r="L2414"/>
      <c r="M2414"/>
    </row>
    <row r="2415" spans="2:13" x14ac:dyDescent="0.25">
      <c r="B2415" s="73" t="s">
        <v>2228</v>
      </c>
      <c r="C2415" s="60" t="s">
        <v>2229</v>
      </c>
      <c r="D2415" s="54"/>
      <c r="E2415" s="98" t="s">
        <v>700</v>
      </c>
      <c r="F2415" s="359">
        <v>104.61</v>
      </c>
      <c r="G2415" s="99">
        <f t="shared" si="251"/>
        <v>20.922000000000001</v>
      </c>
      <c r="H2415" s="74">
        <f t="shared" si="252"/>
        <v>125.532</v>
      </c>
      <c r="I2415" s="51"/>
      <c r="J2415"/>
      <c r="K2415"/>
      <c r="L2415"/>
      <c r="M2415"/>
    </row>
    <row r="2416" spans="2:13" x14ac:dyDescent="0.25">
      <c r="B2416" s="73" t="s">
        <v>2230</v>
      </c>
      <c r="C2416" s="60" t="s">
        <v>2231</v>
      </c>
      <c r="D2416" s="54"/>
      <c r="E2416" s="98" t="s">
        <v>700</v>
      </c>
      <c r="F2416" s="359">
        <v>130.37</v>
      </c>
      <c r="G2416" s="99">
        <f t="shared" si="251"/>
        <v>26.074000000000002</v>
      </c>
      <c r="H2416" s="74">
        <f t="shared" si="252"/>
        <v>156.44400000000002</v>
      </c>
      <c r="I2416" s="51"/>
      <c r="J2416"/>
      <c r="K2416"/>
      <c r="L2416"/>
      <c r="M2416"/>
    </row>
    <row r="2417" spans="2:13" ht="31.5" x14ac:dyDescent="0.25">
      <c r="B2417" s="96" t="s">
        <v>2232</v>
      </c>
      <c r="C2417" s="59" t="s">
        <v>2233</v>
      </c>
      <c r="D2417" s="98"/>
      <c r="E2417" s="97"/>
      <c r="F2417" s="359"/>
      <c r="G2417" s="99"/>
      <c r="H2417" s="74"/>
      <c r="I2417" s="51"/>
      <c r="J2417"/>
      <c r="K2417"/>
      <c r="L2417"/>
      <c r="M2417"/>
    </row>
    <row r="2418" spans="2:13" ht="31.5" x14ac:dyDescent="0.25">
      <c r="B2418" s="73" t="s">
        <v>2234</v>
      </c>
      <c r="C2418" s="60" t="s">
        <v>2235</v>
      </c>
      <c r="D2418" s="54" t="s">
        <v>1448</v>
      </c>
      <c r="E2418" s="98" t="s">
        <v>700</v>
      </c>
      <c r="F2418" s="359">
        <v>309.58999999999997</v>
      </c>
      <c r="G2418" s="99">
        <f t="shared" si="251"/>
        <v>61.917999999999999</v>
      </c>
      <c r="H2418" s="74">
        <f t="shared" si="252"/>
        <v>371.50799999999998</v>
      </c>
      <c r="I2418" s="51"/>
      <c r="J2418"/>
      <c r="K2418"/>
      <c r="L2418"/>
      <c r="M2418"/>
    </row>
    <row r="2419" spans="2:13" ht="31.5" x14ac:dyDescent="0.25">
      <c r="B2419" s="73" t="s">
        <v>2236</v>
      </c>
      <c r="C2419" s="60" t="s">
        <v>2237</v>
      </c>
      <c r="D2419" s="54" t="s">
        <v>1448</v>
      </c>
      <c r="E2419" s="98" t="s">
        <v>700</v>
      </c>
      <c r="F2419" s="359">
        <v>367.39</v>
      </c>
      <c r="G2419" s="99">
        <f t="shared" si="251"/>
        <v>73.477999999999994</v>
      </c>
      <c r="H2419" s="74">
        <f t="shared" si="252"/>
        <v>440.86799999999999</v>
      </c>
      <c r="I2419" s="51"/>
      <c r="J2419"/>
      <c r="K2419"/>
      <c r="L2419"/>
      <c r="M2419"/>
    </row>
    <row r="2420" spans="2:13" x14ac:dyDescent="0.25">
      <c r="B2420" s="73" t="s">
        <v>2238</v>
      </c>
      <c r="C2420" s="60" t="s">
        <v>2239</v>
      </c>
      <c r="D2420" s="54" t="s">
        <v>1448</v>
      </c>
      <c r="E2420" s="98" t="s">
        <v>700</v>
      </c>
      <c r="F2420" s="359">
        <v>627.04999999999995</v>
      </c>
      <c r="G2420" s="99">
        <f t="shared" si="251"/>
        <v>125.41</v>
      </c>
      <c r="H2420" s="74">
        <f t="shared" si="252"/>
        <v>752.45999999999992</v>
      </c>
      <c r="I2420" s="51"/>
      <c r="J2420"/>
      <c r="K2420"/>
      <c r="L2420"/>
      <c r="M2420"/>
    </row>
    <row r="2421" spans="2:13" x14ac:dyDescent="0.25">
      <c r="B2421" s="73" t="s">
        <v>2240</v>
      </c>
      <c r="C2421" s="60" t="s">
        <v>2241</v>
      </c>
      <c r="D2421" s="54" t="s">
        <v>1448</v>
      </c>
      <c r="E2421" s="98" t="s">
        <v>700</v>
      </c>
      <c r="F2421" s="359">
        <v>2457.84</v>
      </c>
      <c r="G2421" s="99">
        <f t="shared" si="251"/>
        <v>491.56800000000004</v>
      </c>
      <c r="H2421" s="74">
        <f t="shared" si="252"/>
        <v>2949.4080000000004</v>
      </c>
      <c r="I2421" s="51"/>
      <c r="J2421"/>
      <c r="K2421"/>
      <c r="L2421"/>
      <c r="M2421"/>
    </row>
    <row r="2422" spans="2:13" x14ac:dyDescent="0.25">
      <c r="B2422" s="73" t="s">
        <v>2242</v>
      </c>
      <c r="C2422" s="60" t="s">
        <v>2243</v>
      </c>
      <c r="D2422" s="98"/>
      <c r="E2422" s="98" t="s">
        <v>700</v>
      </c>
      <c r="F2422" s="359"/>
      <c r="G2422" s="99"/>
      <c r="H2422" s="74"/>
      <c r="I2422" s="51"/>
      <c r="J2422"/>
      <c r="K2422"/>
      <c r="L2422"/>
      <c r="M2422"/>
    </row>
    <row r="2423" spans="2:13" x14ac:dyDescent="0.25">
      <c r="B2423" s="96"/>
      <c r="C2423" s="59" t="s">
        <v>2244</v>
      </c>
      <c r="D2423" s="98"/>
      <c r="E2423" s="97"/>
      <c r="F2423" s="359"/>
      <c r="G2423" s="99"/>
      <c r="H2423" s="74"/>
      <c r="I2423" s="51"/>
      <c r="J2423"/>
      <c r="K2423"/>
      <c r="L2423"/>
      <c r="M2423"/>
    </row>
    <row r="2424" spans="2:13" ht="31.5" x14ac:dyDescent="0.25">
      <c r="B2424" s="73" t="s">
        <v>2245</v>
      </c>
      <c r="C2424" s="60" t="s">
        <v>2235</v>
      </c>
      <c r="D2424" s="54" t="s">
        <v>1448</v>
      </c>
      <c r="E2424" s="98" t="s">
        <v>700</v>
      </c>
      <c r="F2424" s="359">
        <v>334.83</v>
      </c>
      <c r="G2424" s="99">
        <f t="shared" si="251"/>
        <v>66.965999999999994</v>
      </c>
      <c r="H2424" s="74">
        <f t="shared" si="252"/>
        <v>401.79599999999999</v>
      </c>
      <c r="I2424" s="51"/>
      <c r="J2424"/>
      <c r="K2424"/>
      <c r="L2424"/>
      <c r="M2424"/>
    </row>
    <row r="2425" spans="2:13" ht="31.5" x14ac:dyDescent="0.25">
      <c r="B2425" s="73" t="s">
        <v>2246</v>
      </c>
      <c r="C2425" s="60" t="s">
        <v>2237</v>
      </c>
      <c r="D2425" s="54" t="s">
        <v>1448</v>
      </c>
      <c r="E2425" s="98" t="s">
        <v>700</v>
      </c>
      <c r="F2425" s="359">
        <v>461.49</v>
      </c>
      <c r="G2425" s="99">
        <f t="shared" si="251"/>
        <v>92.298000000000002</v>
      </c>
      <c r="H2425" s="74">
        <f t="shared" si="252"/>
        <v>553.78800000000001</v>
      </c>
      <c r="I2425" s="51"/>
      <c r="J2425"/>
      <c r="K2425"/>
      <c r="L2425"/>
      <c r="M2425"/>
    </row>
    <row r="2426" spans="2:13" x14ac:dyDescent="0.25">
      <c r="B2426" s="73" t="s">
        <v>2247</v>
      </c>
      <c r="C2426" s="60" t="s">
        <v>2239</v>
      </c>
      <c r="D2426" s="54" t="s">
        <v>1448</v>
      </c>
      <c r="E2426" s="98" t="s">
        <v>700</v>
      </c>
      <c r="F2426" s="359">
        <v>744.27</v>
      </c>
      <c r="G2426" s="99">
        <f t="shared" si="251"/>
        <v>148.85400000000001</v>
      </c>
      <c r="H2426" s="74">
        <f t="shared" si="252"/>
        <v>893.12400000000002</v>
      </c>
      <c r="I2426" s="51"/>
      <c r="J2426"/>
      <c r="K2426"/>
      <c r="L2426"/>
      <c r="M2426"/>
    </row>
    <row r="2427" spans="2:13" x14ac:dyDescent="0.25">
      <c r="B2427" s="73" t="s">
        <v>2248</v>
      </c>
      <c r="C2427" s="60" t="s">
        <v>2241</v>
      </c>
      <c r="D2427" s="54" t="s">
        <v>1448</v>
      </c>
      <c r="E2427" s="98" t="s">
        <v>700</v>
      </c>
      <c r="F2427" s="359">
        <v>930.32</v>
      </c>
      <c r="G2427" s="99">
        <f t="shared" si="251"/>
        <v>186.06400000000002</v>
      </c>
      <c r="H2427" s="74">
        <f t="shared" si="252"/>
        <v>1116.384</v>
      </c>
      <c r="I2427" s="51"/>
      <c r="J2427"/>
      <c r="K2427"/>
      <c r="L2427"/>
      <c r="M2427"/>
    </row>
    <row r="2428" spans="2:13" x14ac:dyDescent="0.25">
      <c r="B2428" s="73" t="s">
        <v>2249</v>
      </c>
      <c r="C2428" s="60" t="s">
        <v>2250</v>
      </c>
      <c r="D2428" s="54" t="s">
        <v>1448</v>
      </c>
      <c r="E2428" s="98" t="s">
        <v>700</v>
      </c>
      <c r="F2428" s="359">
        <v>1488.51</v>
      </c>
      <c r="G2428" s="99">
        <f t="shared" si="251"/>
        <v>297.702</v>
      </c>
      <c r="H2428" s="74">
        <f t="shared" si="252"/>
        <v>1786.212</v>
      </c>
      <c r="I2428" s="51"/>
      <c r="J2428"/>
      <c r="K2428"/>
      <c r="L2428"/>
      <c r="M2428"/>
    </row>
    <row r="2429" spans="2:13" ht="31.5" x14ac:dyDescent="0.25">
      <c r="B2429" s="96" t="s">
        <v>2251</v>
      </c>
      <c r="C2429" s="59" t="s">
        <v>2252</v>
      </c>
      <c r="D2429" s="98"/>
      <c r="E2429" s="97"/>
      <c r="F2429" s="359"/>
      <c r="G2429" s="99"/>
      <c r="H2429" s="74"/>
      <c r="I2429" s="51"/>
      <c r="J2429"/>
      <c r="K2429"/>
      <c r="L2429"/>
      <c r="M2429"/>
    </row>
    <row r="2430" spans="2:13" x14ac:dyDescent="0.25">
      <c r="B2430" s="73" t="s">
        <v>2253</v>
      </c>
      <c r="C2430" s="60" t="s">
        <v>2254</v>
      </c>
      <c r="D2430" s="54"/>
      <c r="E2430" s="98" t="s">
        <v>700</v>
      </c>
      <c r="F2430" s="359">
        <v>436.75</v>
      </c>
      <c r="G2430" s="99">
        <f t="shared" si="251"/>
        <v>87.350000000000009</v>
      </c>
      <c r="H2430" s="74">
        <f t="shared" si="252"/>
        <v>524.1</v>
      </c>
      <c r="I2430" s="51"/>
      <c r="J2430"/>
      <c r="K2430"/>
      <c r="L2430"/>
      <c r="M2430"/>
    </row>
    <row r="2431" spans="2:13" x14ac:dyDescent="0.25">
      <c r="B2431" s="73" t="s">
        <v>2255</v>
      </c>
      <c r="C2431" s="60" t="s">
        <v>2256</v>
      </c>
      <c r="D2431" s="54"/>
      <c r="E2431" s="98" t="s">
        <v>700</v>
      </c>
      <c r="F2431" s="359">
        <v>310.12</v>
      </c>
      <c r="G2431" s="99">
        <f t="shared" si="251"/>
        <v>62.024000000000001</v>
      </c>
      <c r="H2431" s="74">
        <f t="shared" si="252"/>
        <v>372.14400000000001</v>
      </c>
      <c r="I2431" s="51"/>
      <c r="J2431"/>
      <c r="K2431"/>
      <c r="L2431"/>
      <c r="M2431"/>
    </row>
    <row r="2432" spans="2:13" ht="31.5" x14ac:dyDescent="0.25">
      <c r="B2432" s="96" t="s">
        <v>2257</v>
      </c>
      <c r="C2432" s="59" t="s">
        <v>2258</v>
      </c>
      <c r="D2432" s="98"/>
      <c r="E2432" s="97"/>
      <c r="F2432" s="359"/>
      <c r="G2432" s="99"/>
      <c r="H2432" s="74"/>
      <c r="I2432" s="51"/>
      <c r="J2432"/>
      <c r="K2432"/>
      <c r="L2432"/>
      <c r="M2432"/>
    </row>
    <row r="2433" spans="2:13" ht="31.5" x14ac:dyDescent="0.25">
      <c r="B2433" s="73" t="s">
        <v>2259</v>
      </c>
      <c r="C2433" s="66" t="s">
        <v>2260</v>
      </c>
      <c r="D2433" s="54"/>
      <c r="E2433" s="98" t="s">
        <v>700</v>
      </c>
      <c r="F2433" s="359">
        <v>620.21</v>
      </c>
      <c r="G2433" s="99">
        <f t="shared" si="251"/>
        <v>124.04200000000002</v>
      </c>
      <c r="H2433" s="74">
        <f t="shared" si="252"/>
        <v>744.25200000000007</v>
      </c>
      <c r="I2433" s="51"/>
      <c r="J2433"/>
      <c r="K2433"/>
      <c r="L2433"/>
      <c r="M2433"/>
    </row>
    <row r="2434" spans="2:13" ht="31.5" x14ac:dyDescent="0.25">
      <c r="B2434" s="96" t="s">
        <v>2261</v>
      </c>
      <c r="C2434" s="59" t="s">
        <v>2262</v>
      </c>
      <c r="D2434" s="98"/>
      <c r="E2434" s="97"/>
      <c r="F2434" s="359"/>
      <c r="G2434" s="99"/>
      <c r="H2434" s="74"/>
      <c r="I2434" s="51"/>
      <c r="J2434"/>
      <c r="K2434"/>
      <c r="L2434"/>
      <c r="M2434"/>
    </row>
    <row r="2435" spans="2:13" x14ac:dyDescent="0.25">
      <c r="B2435" s="73" t="s">
        <v>2263</v>
      </c>
      <c r="C2435" s="60" t="s">
        <v>2264</v>
      </c>
      <c r="D2435" s="54" t="s">
        <v>98</v>
      </c>
      <c r="E2435" s="98" t="s">
        <v>700</v>
      </c>
      <c r="F2435" s="359">
        <v>1054.3900000000001</v>
      </c>
      <c r="G2435" s="99">
        <f t="shared" si="251"/>
        <v>210.87800000000004</v>
      </c>
      <c r="H2435" s="74">
        <f t="shared" si="252"/>
        <v>1265.268</v>
      </c>
      <c r="I2435" s="51"/>
      <c r="J2435"/>
      <c r="K2435"/>
      <c r="L2435"/>
      <c r="M2435"/>
    </row>
    <row r="2436" spans="2:13" x14ac:dyDescent="0.25">
      <c r="B2436" s="73" t="s">
        <v>2265</v>
      </c>
      <c r="C2436" s="60" t="s">
        <v>2266</v>
      </c>
      <c r="D2436" s="54" t="s">
        <v>98</v>
      </c>
      <c r="E2436" s="98" t="s">
        <v>700</v>
      </c>
      <c r="F2436" s="359">
        <v>1364.48</v>
      </c>
      <c r="G2436" s="99">
        <f t="shared" si="251"/>
        <v>272.89600000000002</v>
      </c>
      <c r="H2436" s="74">
        <f t="shared" si="252"/>
        <v>1637.376</v>
      </c>
      <c r="I2436" s="51"/>
      <c r="J2436"/>
      <c r="K2436"/>
      <c r="L2436"/>
      <c r="M2436"/>
    </row>
    <row r="2437" spans="2:13" x14ac:dyDescent="0.25">
      <c r="B2437" s="73" t="s">
        <v>2267</v>
      </c>
      <c r="C2437" s="60" t="s">
        <v>2268</v>
      </c>
      <c r="D2437" s="54" t="s">
        <v>98</v>
      </c>
      <c r="E2437" s="98" t="s">
        <v>700</v>
      </c>
      <c r="F2437" s="359">
        <v>1860.65</v>
      </c>
      <c r="G2437" s="99">
        <f t="shared" si="251"/>
        <v>372.13000000000005</v>
      </c>
      <c r="H2437" s="74">
        <f t="shared" si="252"/>
        <v>2232.7800000000002</v>
      </c>
      <c r="I2437" s="51"/>
      <c r="J2437"/>
      <c r="K2437"/>
      <c r="L2437"/>
      <c r="M2437"/>
    </row>
    <row r="2438" spans="2:13" ht="31.5" x14ac:dyDescent="0.25">
      <c r="B2438" s="96" t="s">
        <v>2269</v>
      </c>
      <c r="C2438" s="59" t="s">
        <v>2270</v>
      </c>
      <c r="D2438" s="98"/>
      <c r="E2438" s="97"/>
      <c r="F2438" s="359"/>
      <c r="G2438" s="99"/>
      <c r="H2438" s="74"/>
      <c r="I2438" s="51"/>
      <c r="J2438"/>
      <c r="K2438"/>
      <c r="L2438"/>
      <c r="M2438"/>
    </row>
    <row r="2439" spans="2:13" ht="47.25" x14ac:dyDescent="0.25">
      <c r="B2439" s="73" t="s">
        <v>2271</v>
      </c>
      <c r="C2439" s="60" t="s">
        <v>2272</v>
      </c>
      <c r="D2439" s="54" t="s">
        <v>118</v>
      </c>
      <c r="E2439" s="98" t="s">
        <v>2273</v>
      </c>
      <c r="F2439" s="359">
        <v>2480.85</v>
      </c>
      <c r="G2439" s="99">
        <f t="shared" si="251"/>
        <v>496.17</v>
      </c>
      <c r="H2439" s="74">
        <f t="shared" si="252"/>
        <v>2977.02</v>
      </c>
      <c r="I2439" s="51"/>
      <c r="J2439"/>
      <c r="K2439"/>
      <c r="L2439"/>
      <c r="M2439"/>
    </row>
    <row r="2440" spans="2:13" ht="31.5" x14ac:dyDescent="0.25">
      <c r="B2440" s="73" t="s">
        <v>2274</v>
      </c>
      <c r="C2440" s="60" t="s">
        <v>2275</v>
      </c>
      <c r="D2440" s="54" t="s">
        <v>1797</v>
      </c>
      <c r="E2440" s="98" t="s">
        <v>2273</v>
      </c>
      <c r="F2440" s="359">
        <v>3122.11</v>
      </c>
      <c r="G2440" s="99">
        <f t="shared" si="251"/>
        <v>624.42200000000003</v>
      </c>
      <c r="H2440" s="74">
        <f t="shared" si="252"/>
        <v>3746.5320000000002</v>
      </c>
      <c r="I2440" s="51"/>
      <c r="J2440"/>
      <c r="K2440"/>
      <c r="L2440"/>
      <c r="M2440"/>
    </row>
    <row r="2441" spans="2:13" ht="31.5" x14ac:dyDescent="0.25">
      <c r="B2441" s="96" t="s">
        <v>2276</v>
      </c>
      <c r="C2441" s="59" t="s">
        <v>2277</v>
      </c>
      <c r="D2441" s="98"/>
      <c r="E2441" s="97"/>
      <c r="F2441" s="359">
        <v>587.98</v>
      </c>
      <c r="G2441" s="99">
        <f t="shared" si="251"/>
        <v>117.596</v>
      </c>
      <c r="H2441" s="74">
        <f t="shared" si="252"/>
        <v>705.57600000000002</v>
      </c>
      <c r="I2441" s="51"/>
      <c r="J2441"/>
      <c r="K2441"/>
      <c r="L2441"/>
      <c r="M2441"/>
    </row>
    <row r="2442" spans="2:13" x14ac:dyDescent="0.25">
      <c r="B2442" s="73" t="s">
        <v>2278</v>
      </c>
      <c r="C2442" s="60" t="s">
        <v>2279</v>
      </c>
      <c r="D2442" s="54" t="s">
        <v>703</v>
      </c>
      <c r="E2442" s="98" t="s">
        <v>700</v>
      </c>
      <c r="F2442" s="359">
        <v>587.98</v>
      </c>
      <c r="G2442" s="99">
        <f t="shared" si="251"/>
        <v>117.596</v>
      </c>
      <c r="H2442" s="74">
        <f t="shared" si="252"/>
        <v>705.57600000000002</v>
      </c>
      <c r="I2442" s="51"/>
      <c r="J2442"/>
      <c r="K2442"/>
      <c r="L2442"/>
      <c r="M2442"/>
    </row>
    <row r="2443" spans="2:13" x14ac:dyDescent="0.25">
      <c r="B2443" s="73" t="s">
        <v>2280</v>
      </c>
      <c r="C2443" s="60" t="s">
        <v>2281</v>
      </c>
      <c r="D2443" s="54" t="s">
        <v>703</v>
      </c>
      <c r="E2443" s="98" t="s">
        <v>700</v>
      </c>
      <c r="F2443" s="359">
        <v>302.57</v>
      </c>
      <c r="G2443" s="99">
        <f t="shared" si="251"/>
        <v>60.514000000000003</v>
      </c>
      <c r="H2443" s="74">
        <f t="shared" si="252"/>
        <v>363.084</v>
      </c>
      <c r="I2443" s="51"/>
      <c r="J2443"/>
      <c r="K2443"/>
      <c r="L2443"/>
      <c r="M2443"/>
    </row>
    <row r="2444" spans="2:13" x14ac:dyDescent="0.25">
      <c r="B2444" s="73" t="s">
        <v>2282</v>
      </c>
      <c r="C2444" s="60" t="s">
        <v>2283</v>
      </c>
      <c r="D2444" s="54" t="s">
        <v>703</v>
      </c>
      <c r="E2444" s="98" t="s">
        <v>2284</v>
      </c>
      <c r="F2444" s="359">
        <v>1104.77</v>
      </c>
      <c r="G2444" s="99">
        <f t="shared" si="251"/>
        <v>220.95400000000001</v>
      </c>
      <c r="H2444" s="74">
        <f t="shared" si="252"/>
        <v>1325.7239999999999</v>
      </c>
      <c r="I2444" s="51"/>
      <c r="J2444"/>
      <c r="K2444"/>
      <c r="L2444"/>
      <c r="M2444"/>
    </row>
    <row r="2445" spans="2:13" ht="31.5" x14ac:dyDescent="0.25">
      <c r="B2445" s="73" t="s">
        <v>2285</v>
      </c>
      <c r="C2445" s="60" t="s">
        <v>2286</v>
      </c>
      <c r="D2445" s="54" t="s">
        <v>703</v>
      </c>
      <c r="E2445" s="98" t="s">
        <v>2287</v>
      </c>
      <c r="F2445" s="359">
        <v>189.15</v>
      </c>
      <c r="G2445" s="99">
        <f t="shared" si="251"/>
        <v>37.830000000000005</v>
      </c>
      <c r="H2445" s="74">
        <f t="shared" si="252"/>
        <v>226.98000000000002</v>
      </c>
      <c r="I2445" s="51"/>
      <c r="J2445"/>
      <c r="K2445"/>
      <c r="L2445"/>
      <c r="M2445"/>
    </row>
    <row r="2446" spans="2:13" x14ac:dyDescent="0.25">
      <c r="B2446" s="73" t="s">
        <v>2288</v>
      </c>
      <c r="C2446" s="60" t="s">
        <v>2289</v>
      </c>
      <c r="D2446" s="54"/>
      <c r="E2446" s="98" t="s">
        <v>1309</v>
      </c>
      <c r="F2446" s="359">
        <v>1445.08</v>
      </c>
      <c r="G2446" s="99">
        <f t="shared" si="251"/>
        <v>289.01600000000002</v>
      </c>
      <c r="H2446" s="74">
        <f t="shared" si="252"/>
        <v>1734.096</v>
      </c>
      <c r="I2446" s="51"/>
      <c r="J2446"/>
      <c r="K2446"/>
      <c r="L2446"/>
      <c r="M2446"/>
    </row>
    <row r="2447" spans="2:13" ht="31.5" x14ac:dyDescent="0.25">
      <c r="B2447" s="73" t="s">
        <v>2731</v>
      </c>
      <c r="C2447" s="60" t="s">
        <v>2730</v>
      </c>
      <c r="D2447" s="54"/>
      <c r="E2447" s="310" t="s">
        <v>1309</v>
      </c>
      <c r="F2447" s="359">
        <v>733.76</v>
      </c>
      <c r="G2447" s="311">
        <f t="shared" ref="G2447" si="253">F2447*0.2</f>
        <v>146.75200000000001</v>
      </c>
      <c r="H2447" s="74">
        <f t="shared" ref="H2447" si="254">F2447+G2447</f>
        <v>880.51199999999994</v>
      </c>
      <c r="I2447" s="51"/>
      <c r="J2447"/>
      <c r="K2447"/>
      <c r="L2447"/>
      <c r="M2447"/>
    </row>
    <row r="2448" spans="2:13" ht="31.5" x14ac:dyDescent="0.25">
      <c r="B2448" s="96" t="s">
        <v>2290</v>
      </c>
      <c r="C2448" s="59" t="s">
        <v>2291</v>
      </c>
      <c r="D2448" s="98"/>
      <c r="E2448" s="98" t="s">
        <v>1309</v>
      </c>
      <c r="F2448" s="359">
        <v>1445.08</v>
      </c>
      <c r="G2448" s="99">
        <f t="shared" si="251"/>
        <v>289.01600000000002</v>
      </c>
      <c r="H2448" s="74">
        <f t="shared" si="252"/>
        <v>1734.096</v>
      </c>
      <c r="I2448" s="51"/>
      <c r="J2448"/>
      <c r="K2448"/>
      <c r="L2448"/>
      <c r="M2448"/>
    </row>
    <row r="2449" spans="2:13" ht="31.5" x14ac:dyDescent="0.25">
      <c r="B2449" s="96" t="s">
        <v>2292</v>
      </c>
      <c r="C2449" s="59" t="s">
        <v>2293</v>
      </c>
      <c r="D2449" s="98"/>
      <c r="E2449" s="97"/>
      <c r="F2449" s="359"/>
      <c r="G2449" s="99"/>
      <c r="H2449" s="74"/>
      <c r="I2449" s="51"/>
      <c r="J2449"/>
      <c r="K2449"/>
      <c r="L2449"/>
      <c r="M2449"/>
    </row>
    <row r="2450" spans="2:13" x14ac:dyDescent="0.25">
      <c r="B2450" s="73" t="s">
        <v>2294</v>
      </c>
      <c r="C2450" s="66" t="s">
        <v>720</v>
      </c>
      <c r="D2450" s="54" t="s">
        <v>721</v>
      </c>
      <c r="E2450" s="98" t="s">
        <v>700</v>
      </c>
      <c r="F2450" s="359">
        <v>301.25</v>
      </c>
      <c r="G2450" s="99">
        <f t="shared" si="251"/>
        <v>60.25</v>
      </c>
      <c r="H2450" s="74">
        <f t="shared" si="252"/>
        <v>361.5</v>
      </c>
      <c r="I2450" s="51"/>
      <c r="J2450"/>
      <c r="K2450"/>
      <c r="L2450"/>
      <c r="M2450"/>
    </row>
    <row r="2451" spans="2:13" x14ac:dyDescent="0.25">
      <c r="B2451" s="73" t="s">
        <v>2295</v>
      </c>
      <c r="C2451" s="60" t="s">
        <v>723</v>
      </c>
      <c r="D2451" s="54" t="s">
        <v>721</v>
      </c>
      <c r="E2451" s="98" t="s">
        <v>700</v>
      </c>
      <c r="F2451" s="359">
        <v>559.97</v>
      </c>
      <c r="G2451" s="99">
        <f t="shared" ref="G2451:G2462" si="255">F2451*0.2</f>
        <v>111.99400000000001</v>
      </c>
      <c r="H2451" s="74">
        <f t="shared" ref="H2451:H2462" si="256">F2451+G2451</f>
        <v>671.96400000000006</v>
      </c>
      <c r="I2451" s="51"/>
      <c r="J2451"/>
      <c r="K2451"/>
      <c r="L2451"/>
      <c r="M2451"/>
    </row>
    <row r="2452" spans="2:13" x14ac:dyDescent="0.25">
      <c r="B2452" s="73" t="s">
        <v>2296</v>
      </c>
      <c r="C2452" s="60" t="s">
        <v>2297</v>
      </c>
      <c r="D2452" s="54" t="s">
        <v>721</v>
      </c>
      <c r="E2452" s="98" t="s">
        <v>700</v>
      </c>
      <c r="F2452" s="359">
        <v>539.73</v>
      </c>
      <c r="G2452" s="99">
        <f t="shared" si="255"/>
        <v>107.94600000000001</v>
      </c>
      <c r="H2452" s="74">
        <f t="shared" si="256"/>
        <v>647.67600000000004</v>
      </c>
      <c r="I2452" s="51"/>
      <c r="J2452"/>
      <c r="K2452"/>
      <c r="L2452"/>
      <c r="M2452"/>
    </row>
    <row r="2453" spans="2:13" x14ac:dyDescent="0.25">
      <c r="B2453" s="96" t="s">
        <v>2298</v>
      </c>
      <c r="C2453" s="59" t="s">
        <v>2299</v>
      </c>
      <c r="D2453" s="98"/>
      <c r="E2453" s="97"/>
      <c r="F2453" s="359"/>
      <c r="G2453" s="99"/>
      <c r="H2453" s="74"/>
      <c r="I2453" s="51"/>
      <c r="J2453"/>
      <c r="K2453"/>
      <c r="L2453"/>
      <c r="M2453"/>
    </row>
    <row r="2454" spans="2:13" x14ac:dyDescent="0.25">
      <c r="B2454" s="73" t="s">
        <v>2300</v>
      </c>
      <c r="C2454" s="60" t="s">
        <v>2301</v>
      </c>
      <c r="D2454" s="54"/>
      <c r="E2454" s="98" t="s">
        <v>1309</v>
      </c>
      <c r="F2454" s="359">
        <v>47.5</v>
      </c>
      <c r="G2454" s="99">
        <f t="shared" si="255"/>
        <v>9.5</v>
      </c>
      <c r="H2454" s="74">
        <f t="shared" si="256"/>
        <v>57</v>
      </c>
      <c r="I2454" s="51"/>
      <c r="J2454"/>
      <c r="K2454"/>
      <c r="L2454"/>
      <c r="M2454"/>
    </row>
    <row r="2455" spans="2:13" x14ac:dyDescent="0.25">
      <c r="B2455" s="73" t="s">
        <v>2302</v>
      </c>
      <c r="C2455" s="60" t="s">
        <v>727</v>
      </c>
      <c r="D2455" s="54" t="s">
        <v>141</v>
      </c>
      <c r="E2455" s="98" t="s">
        <v>700</v>
      </c>
      <c r="F2455" s="359">
        <v>131.41</v>
      </c>
      <c r="G2455" s="99">
        <f t="shared" si="255"/>
        <v>26.282</v>
      </c>
      <c r="H2455" s="74">
        <f t="shared" si="256"/>
        <v>157.69200000000001</v>
      </c>
      <c r="I2455" s="51"/>
      <c r="J2455"/>
      <c r="K2455"/>
      <c r="L2455"/>
      <c r="M2455"/>
    </row>
    <row r="2456" spans="2:13" x14ac:dyDescent="0.25">
      <c r="B2456" s="73" t="s">
        <v>2303</v>
      </c>
      <c r="C2456" s="60" t="s">
        <v>731</v>
      </c>
      <c r="D2456" s="54" t="s">
        <v>141</v>
      </c>
      <c r="E2456" s="98" t="s">
        <v>700</v>
      </c>
      <c r="F2456" s="359">
        <v>333.58</v>
      </c>
      <c r="G2456" s="99">
        <f t="shared" si="255"/>
        <v>66.715999999999994</v>
      </c>
      <c r="H2456" s="74">
        <f t="shared" si="256"/>
        <v>400.29599999999999</v>
      </c>
      <c r="I2456" s="51"/>
      <c r="J2456"/>
      <c r="K2456"/>
      <c r="L2456"/>
      <c r="M2456"/>
    </row>
    <row r="2457" spans="2:13" x14ac:dyDescent="0.25">
      <c r="B2457" s="73" t="s">
        <v>2304</v>
      </c>
      <c r="C2457" s="60" t="s">
        <v>2305</v>
      </c>
      <c r="D2457" s="54" t="s">
        <v>141</v>
      </c>
      <c r="E2457" s="98" t="s">
        <v>700</v>
      </c>
      <c r="F2457" s="359">
        <v>333.58</v>
      </c>
      <c r="G2457" s="99">
        <f t="shared" si="255"/>
        <v>66.715999999999994</v>
      </c>
      <c r="H2457" s="74">
        <f t="shared" si="256"/>
        <v>400.29599999999999</v>
      </c>
      <c r="I2457" s="51"/>
      <c r="J2457"/>
      <c r="K2457"/>
      <c r="L2457"/>
      <c r="M2457"/>
    </row>
    <row r="2458" spans="2:13" ht="31.5" x14ac:dyDescent="0.25">
      <c r="B2458" s="73" t="s">
        <v>2306</v>
      </c>
      <c r="C2458" s="60" t="s">
        <v>2307</v>
      </c>
      <c r="D2458" s="54" t="s">
        <v>141</v>
      </c>
      <c r="E2458" s="98" t="s">
        <v>692</v>
      </c>
      <c r="F2458" s="359">
        <v>445.76</v>
      </c>
      <c r="G2458" s="99">
        <f t="shared" si="255"/>
        <v>89.152000000000001</v>
      </c>
      <c r="H2458" s="74">
        <f t="shared" si="256"/>
        <v>534.91200000000003</v>
      </c>
      <c r="I2458" s="51"/>
      <c r="J2458"/>
      <c r="K2458"/>
      <c r="L2458"/>
      <c r="M2458"/>
    </row>
    <row r="2459" spans="2:13" ht="31.5" x14ac:dyDescent="0.25">
      <c r="B2459" s="73" t="s">
        <v>2308</v>
      </c>
      <c r="C2459" s="60" t="s">
        <v>2309</v>
      </c>
      <c r="D2459" s="54" t="s">
        <v>2192</v>
      </c>
      <c r="E2459" s="98" t="s">
        <v>692</v>
      </c>
      <c r="F2459" s="359">
        <v>620.65</v>
      </c>
      <c r="G2459" s="99">
        <f t="shared" si="255"/>
        <v>124.13</v>
      </c>
      <c r="H2459" s="74">
        <f t="shared" si="256"/>
        <v>744.78</v>
      </c>
      <c r="I2459" s="51"/>
      <c r="J2459"/>
      <c r="K2459"/>
      <c r="L2459"/>
      <c r="M2459"/>
    </row>
    <row r="2460" spans="2:13" ht="31.5" x14ac:dyDescent="0.25">
      <c r="B2460" s="73" t="s">
        <v>2310</v>
      </c>
      <c r="C2460" s="60" t="s">
        <v>2311</v>
      </c>
      <c r="D2460" s="54" t="s">
        <v>2312</v>
      </c>
      <c r="E2460" s="98" t="s">
        <v>692</v>
      </c>
      <c r="F2460" s="359">
        <v>1375.66</v>
      </c>
      <c r="G2460" s="99">
        <f t="shared" si="255"/>
        <v>275.13200000000001</v>
      </c>
      <c r="H2460" s="74">
        <f t="shared" si="256"/>
        <v>1650.7920000000001</v>
      </c>
      <c r="I2460" s="51"/>
      <c r="J2460"/>
      <c r="K2460"/>
      <c r="L2460"/>
      <c r="M2460"/>
    </row>
    <row r="2461" spans="2:13" x14ac:dyDescent="0.25">
      <c r="B2461" s="73" t="s">
        <v>2313</v>
      </c>
      <c r="C2461" s="60" t="s">
        <v>2314</v>
      </c>
      <c r="D2461" s="54"/>
      <c r="E2461" s="98" t="s">
        <v>2315</v>
      </c>
      <c r="F2461" s="359">
        <v>438.67</v>
      </c>
      <c r="G2461" s="99">
        <f t="shared" si="255"/>
        <v>87.734000000000009</v>
      </c>
      <c r="H2461" s="74">
        <f t="shared" si="256"/>
        <v>526.404</v>
      </c>
      <c r="I2461" s="51"/>
      <c r="J2461"/>
      <c r="K2461"/>
      <c r="L2461"/>
      <c r="M2461"/>
    </row>
    <row r="2462" spans="2:13" x14ac:dyDescent="0.25">
      <c r="B2462" s="73" t="s">
        <v>2316</v>
      </c>
      <c r="C2462" s="60" t="s">
        <v>2317</v>
      </c>
      <c r="D2462" s="54" t="s">
        <v>141</v>
      </c>
      <c r="E2462" s="98" t="s">
        <v>692</v>
      </c>
      <c r="F2462" s="359">
        <v>607.49</v>
      </c>
      <c r="G2462" s="99">
        <f t="shared" si="255"/>
        <v>121.498</v>
      </c>
      <c r="H2462" s="74">
        <f t="shared" si="256"/>
        <v>728.98800000000006</v>
      </c>
      <c r="I2462" s="51"/>
      <c r="J2462"/>
      <c r="K2462"/>
      <c r="L2462"/>
      <c r="M2462"/>
    </row>
    <row r="2463" spans="2:13" s="51" customFormat="1" ht="31.5" x14ac:dyDescent="0.25">
      <c r="B2463" s="337" t="s">
        <v>2318</v>
      </c>
      <c r="C2463" s="59" t="s">
        <v>2319</v>
      </c>
      <c r="D2463" s="54"/>
      <c r="E2463" s="338"/>
      <c r="F2463" s="359"/>
      <c r="G2463" s="339"/>
      <c r="H2463" s="74"/>
    </row>
    <row r="2464" spans="2:13" ht="47.25" x14ac:dyDescent="0.25">
      <c r="B2464" s="73" t="s">
        <v>2320</v>
      </c>
      <c r="C2464" s="60" t="s">
        <v>2323</v>
      </c>
      <c r="D2464" s="54" t="s">
        <v>141</v>
      </c>
      <c r="E2464" s="98" t="s">
        <v>762</v>
      </c>
      <c r="F2464" s="359">
        <v>14.69</v>
      </c>
      <c r="G2464" s="99">
        <f t="shared" ref="G2464:G2510" si="257">F2464*0.2</f>
        <v>2.9380000000000002</v>
      </c>
      <c r="H2464" s="74">
        <f t="shared" ref="H2464:H2510" si="258">F2464+G2464</f>
        <v>17.628</v>
      </c>
      <c r="I2464" s="51"/>
      <c r="J2464"/>
      <c r="K2464"/>
      <c r="L2464"/>
      <c r="M2464"/>
    </row>
    <row r="2465" spans="2:13" ht="47.25" x14ac:dyDescent="0.25">
      <c r="B2465" s="73" t="s">
        <v>2321</v>
      </c>
      <c r="C2465" s="60" t="s">
        <v>2324</v>
      </c>
      <c r="D2465" s="54" t="s">
        <v>141</v>
      </c>
      <c r="E2465" s="98" t="s">
        <v>762</v>
      </c>
      <c r="F2465" s="359">
        <v>17.84</v>
      </c>
      <c r="G2465" s="99">
        <f t="shared" si="257"/>
        <v>3.5680000000000001</v>
      </c>
      <c r="H2465" s="74">
        <f t="shared" si="258"/>
        <v>21.408000000000001</v>
      </c>
      <c r="I2465" s="51"/>
      <c r="J2465"/>
      <c r="K2465"/>
      <c r="L2465"/>
      <c r="M2465"/>
    </row>
    <row r="2466" spans="2:13" ht="47.25" x14ac:dyDescent="0.25">
      <c r="B2466" s="73" t="s">
        <v>2322</v>
      </c>
      <c r="C2466" s="60" t="s">
        <v>2325</v>
      </c>
      <c r="D2466" s="54" t="s">
        <v>141</v>
      </c>
      <c r="E2466" s="98" t="s">
        <v>762</v>
      </c>
      <c r="F2466" s="359">
        <v>7.34</v>
      </c>
      <c r="G2466" s="99">
        <f t="shared" si="257"/>
        <v>1.468</v>
      </c>
      <c r="H2466" s="74">
        <f t="shared" si="258"/>
        <v>8.8079999999999998</v>
      </c>
      <c r="I2466" s="51"/>
      <c r="J2466"/>
      <c r="K2466"/>
      <c r="L2466"/>
      <c r="M2466"/>
    </row>
    <row r="2467" spans="2:13" ht="31.5" x14ac:dyDescent="0.25">
      <c r="B2467" s="358" t="s">
        <v>2326</v>
      </c>
      <c r="C2467" s="59" t="s">
        <v>2327</v>
      </c>
      <c r="D2467" s="54"/>
      <c r="E2467" s="97"/>
      <c r="F2467" s="359"/>
      <c r="G2467" s="99">
        <f t="shared" si="257"/>
        <v>0</v>
      </c>
      <c r="H2467" s="74">
        <f t="shared" si="258"/>
        <v>0</v>
      </c>
      <c r="I2467" s="51"/>
      <c r="J2467"/>
      <c r="K2467"/>
      <c r="L2467"/>
      <c r="M2467"/>
    </row>
    <row r="2468" spans="2:13" ht="31.5" x14ac:dyDescent="0.25">
      <c r="B2468" s="73" t="s">
        <v>2328</v>
      </c>
      <c r="C2468" s="60" t="s">
        <v>2329</v>
      </c>
      <c r="D2468" s="54"/>
      <c r="E2468" s="98" t="s">
        <v>2330</v>
      </c>
      <c r="F2468" s="359">
        <v>832.58</v>
      </c>
      <c r="G2468" s="99">
        <f t="shared" si="257"/>
        <v>166.51600000000002</v>
      </c>
      <c r="H2468" s="74">
        <f t="shared" si="258"/>
        <v>999.096</v>
      </c>
      <c r="I2468" s="51"/>
      <c r="J2468"/>
      <c r="K2468"/>
      <c r="L2468"/>
      <c r="M2468"/>
    </row>
    <row r="2469" spans="2:13" ht="31.5" x14ac:dyDescent="0.25">
      <c r="B2469" s="358" t="s">
        <v>3192</v>
      </c>
      <c r="C2469" s="59" t="s">
        <v>2331</v>
      </c>
      <c r="D2469" s="54"/>
      <c r="E2469" s="97"/>
      <c r="F2469" s="359"/>
      <c r="G2469" s="99"/>
      <c r="H2469" s="74"/>
      <c r="I2469" s="51"/>
      <c r="J2469"/>
      <c r="K2469"/>
      <c r="L2469"/>
      <c r="M2469"/>
    </row>
    <row r="2470" spans="2:13" ht="63" x14ac:dyDescent="0.25">
      <c r="B2470" s="73" t="s">
        <v>2332</v>
      </c>
      <c r="C2470" s="60" t="s">
        <v>2333</v>
      </c>
      <c r="D2470" s="54"/>
      <c r="E2470" s="98" t="s">
        <v>2334</v>
      </c>
      <c r="F2470" s="359">
        <v>1.56</v>
      </c>
      <c r="G2470" s="99"/>
      <c r="H2470" s="74"/>
      <c r="I2470" s="51"/>
      <c r="J2470"/>
      <c r="K2470"/>
      <c r="L2470"/>
      <c r="M2470"/>
    </row>
    <row r="2471" spans="2:13" x14ac:dyDescent="0.25">
      <c r="B2471" s="73" t="s">
        <v>2335</v>
      </c>
      <c r="C2471" s="60" t="s">
        <v>2336</v>
      </c>
      <c r="D2471" s="54"/>
      <c r="E2471" s="98" t="s">
        <v>2334</v>
      </c>
      <c r="F2471" s="359">
        <v>2.08</v>
      </c>
      <c r="G2471" s="99"/>
      <c r="H2471" s="74"/>
      <c r="I2471" s="51"/>
      <c r="J2471"/>
      <c r="K2471"/>
      <c r="L2471"/>
      <c r="M2471"/>
    </row>
    <row r="2472" spans="2:13" ht="31.5" x14ac:dyDescent="0.25">
      <c r="B2472" s="73"/>
      <c r="C2472" s="59" t="s">
        <v>2337</v>
      </c>
      <c r="D2472" s="54"/>
      <c r="E2472" s="97"/>
      <c r="F2472" s="359"/>
      <c r="G2472" s="99"/>
      <c r="H2472" s="74"/>
      <c r="I2472" s="51"/>
      <c r="J2472"/>
      <c r="K2472"/>
      <c r="L2472"/>
      <c r="M2472"/>
    </row>
    <row r="2473" spans="2:13" ht="31.5" x14ac:dyDescent="0.25">
      <c r="B2473" s="73" t="s">
        <v>2338</v>
      </c>
      <c r="C2473" s="60" t="s">
        <v>2339</v>
      </c>
      <c r="D2473" s="54"/>
      <c r="E2473" s="98" t="s">
        <v>2334</v>
      </c>
      <c r="F2473" s="359">
        <v>1.25</v>
      </c>
      <c r="G2473" s="99"/>
      <c r="H2473" s="74"/>
      <c r="I2473" s="51"/>
      <c r="J2473"/>
      <c r="K2473"/>
      <c r="L2473"/>
      <c r="M2473"/>
    </row>
    <row r="2474" spans="2:13" x14ac:dyDescent="0.25">
      <c r="B2474" s="73" t="s">
        <v>2340</v>
      </c>
      <c r="C2474" s="60" t="s">
        <v>2341</v>
      </c>
      <c r="D2474" s="54"/>
      <c r="E2474" s="98" t="s">
        <v>2334</v>
      </c>
      <c r="F2474" s="359">
        <v>1.35</v>
      </c>
      <c r="G2474" s="99"/>
      <c r="H2474" s="74"/>
      <c r="I2474" s="51"/>
      <c r="J2474"/>
      <c r="K2474"/>
      <c r="L2474"/>
      <c r="M2474"/>
    </row>
    <row r="2475" spans="2:13" x14ac:dyDescent="0.25">
      <c r="B2475" s="73" t="s">
        <v>2342</v>
      </c>
      <c r="C2475" s="60" t="s">
        <v>2343</v>
      </c>
      <c r="D2475" s="54"/>
      <c r="E2475" s="98" t="s">
        <v>2334</v>
      </c>
      <c r="F2475" s="359">
        <v>1.46</v>
      </c>
      <c r="G2475" s="99"/>
      <c r="H2475" s="74"/>
      <c r="I2475" s="51"/>
      <c r="J2475"/>
      <c r="K2475"/>
      <c r="L2475"/>
      <c r="M2475"/>
    </row>
    <row r="2476" spans="2:13" x14ac:dyDescent="0.25">
      <c r="B2476" s="73" t="s">
        <v>2344</v>
      </c>
      <c r="C2476" s="60" t="s">
        <v>2345</v>
      </c>
      <c r="D2476" s="54"/>
      <c r="E2476" s="98" t="s">
        <v>2334</v>
      </c>
      <c r="F2476" s="359">
        <v>1.56</v>
      </c>
      <c r="G2476" s="99"/>
      <c r="H2476" s="74"/>
      <c r="I2476" s="51"/>
      <c r="J2476"/>
      <c r="K2476"/>
      <c r="L2476"/>
      <c r="M2476"/>
    </row>
    <row r="2477" spans="2:13" x14ac:dyDescent="0.25">
      <c r="B2477" s="73" t="s">
        <v>3193</v>
      </c>
      <c r="C2477" s="60" t="s">
        <v>2346</v>
      </c>
      <c r="D2477" s="54"/>
      <c r="E2477" s="98" t="s">
        <v>2334</v>
      </c>
      <c r="F2477" s="359">
        <v>1.56</v>
      </c>
      <c r="G2477" s="99"/>
      <c r="H2477" s="74"/>
      <c r="I2477" s="51"/>
      <c r="J2477"/>
      <c r="K2477"/>
      <c r="L2477"/>
      <c r="M2477"/>
    </row>
    <row r="2478" spans="2:13" ht="126" x14ac:dyDescent="0.25">
      <c r="B2478" s="73" t="s">
        <v>3194</v>
      </c>
      <c r="C2478" s="60" t="s">
        <v>2347</v>
      </c>
      <c r="D2478" s="54"/>
      <c r="E2478" s="98" t="s">
        <v>2334</v>
      </c>
      <c r="F2478" s="359">
        <v>1.56</v>
      </c>
      <c r="G2478" s="99"/>
      <c r="H2478" s="74"/>
      <c r="I2478" s="51"/>
      <c r="J2478"/>
      <c r="K2478"/>
      <c r="L2478"/>
      <c r="M2478"/>
    </row>
    <row r="2479" spans="2:13" ht="78.75" x14ac:dyDescent="0.25">
      <c r="B2479" s="73" t="s">
        <v>3195</v>
      </c>
      <c r="C2479" s="60" t="s">
        <v>2348</v>
      </c>
      <c r="D2479" s="54"/>
      <c r="E2479" s="98" t="s">
        <v>2334</v>
      </c>
      <c r="F2479" s="359">
        <v>2.08</v>
      </c>
      <c r="G2479" s="99"/>
      <c r="H2479" s="74"/>
      <c r="I2479" s="51"/>
      <c r="J2479"/>
      <c r="K2479"/>
      <c r="L2479"/>
      <c r="M2479"/>
    </row>
    <row r="2480" spans="2:13" ht="31.5" x14ac:dyDescent="0.25">
      <c r="B2480" s="73" t="s">
        <v>3196</v>
      </c>
      <c r="C2480" s="60" t="s">
        <v>2349</v>
      </c>
      <c r="D2480" s="54"/>
      <c r="E2480" s="98" t="s">
        <v>2334</v>
      </c>
      <c r="F2480" s="359">
        <v>2.08</v>
      </c>
      <c r="G2480" s="99"/>
      <c r="H2480" s="74"/>
      <c r="I2480" s="51"/>
      <c r="J2480"/>
      <c r="K2480"/>
      <c r="L2480"/>
      <c r="M2480"/>
    </row>
    <row r="2481" spans="2:13" ht="31.5" x14ac:dyDescent="0.25">
      <c r="B2481" s="73" t="s">
        <v>3197</v>
      </c>
      <c r="C2481" s="60" t="s">
        <v>2350</v>
      </c>
      <c r="D2481" s="54"/>
      <c r="E2481" s="98" t="s">
        <v>2334</v>
      </c>
      <c r="F2481" s="359">
        <v>2.08</v>
      </c>
      <c r="G2481" s="99"/>
      <c r="H2481" s="74"/>
      <c r="I2481" s="51"/>
      <c r="J2481"/>
      <c r="K2481"/>
      <c r="L2481"/>
      <c r="M2481"/>
    </row>
    <row r="2482" spans="2:13" ht="47.25" x14ac:dyDescent="0.25">
      <c r="B2482" s="73" t="s">
        <v>3198</v>
      </c>
      <c r="C2482" s="60" t="s">
        <v>2351</v>
      </c>
      <c r="D2482" s="54"/>
      <c r="E2482" s="98" t="s">
        <v>2334</v>
      </c>
      <c r="F2482" s="359" t="s">
        <v>2352</v>
      </c>
      <c r="G2482" s="99"/>
      <c r="H2482" s="74"/>
      <c r="I2482" s="51"/>
      <c r="J2482"/>
      <c r="K2482"/>
      <c r="L2482"/>
      <c r="M2482"/>
    </row>
    <row r="2483" spans="2:13" ht="31.5" x14ac:dyDescent="0.25">
      <c r="B2483" s="73" t="s">
        <v>3199</v>
      </c>
      <c r="C2483" s="60" t="s">
        <v>2353</v>
      </c>
      <c r="D2483" s="54"/>
      <c r="E2483" s="98" t="s">
        <v>2334</v>
      </c>
      <c r="F2483" s="359" t="s">
        <v>2354</v>
      </c>
      <c r="G2483" s="99"/>
      <c r="H2483" s="74"/>
      <c r="I2483" s="51"/>
      <c r="J2483"/>
      <c r="K2483"/>
      <c r="L2483"/>
      <c r="M2483"/>
    </row>
    <row r="2484" spans="2:13" ht="31.5" x14ac:dyDescent="0.25">
      <c r="B2484" s="73" t="s">
        <v>3200</v>
      </c>
      <c r="C2484" s="60" t="s">
        <v>2355</v>
      </c>
      <c r="D2484" s="54"/>
      <c r="E2484" s="98" t="s">
        <v>2334</v>
      </c>
      <c r="F2484" s="359" t="s">
        <v>2354</v>
      </c>
      <c r="G2484" s="99"/>
      <c r="H2484" s="74"/>
      <c r="I2484" s="51"/>
      <c r="J2484"/>
      <c r="K2484"/>
      <c r="L2484"/>
      <c r="M2484"/>
    </row>
    <row r="2485" spans="2:13" x14ac:dyDescent="0.25">
      <c r="B2485" s="73" t="s">
        <v>3201</v>
      </c>
      <c r="C2485" s="60" t="s">
        <v>2356</v>
      </c>
      <c r="D2485" s="54"/>
      <c r="E2485" s="98" t="s">
        <v>2334</v>
      </c>
      <c r="F2485" s="359">
        <v>0.26</v>
      </c>
      <c r="G2485" s="99"/>
      <c r="H2485" s="74"/>
      <c r="I2485" s="51"/>
      <c r="J2485"/>
      <c r="K2485"/>
      <c r="L2485"/>
      <c r="M2485"/>
    </row>
    <row r="2486" spans="2:13" x14ac:dyDescent="0.25">
      <c r="B2486" s="73" t="s">
        <v>3202</v>
      </c>
      <c r="C2486" s="60" t="s">
        <v>2357</v>
      </c>
      <c r="D2486" s="54"/>
      <c r="E2486" s="98" t="s">
        <v>2334</v>
      </c>
      <c r="F2486" s="359">
        <v>2.08</v>
      </c>
      <c r="G2486" s="99"/>
      <c r="H2486" s="74"/>
      <c r="I2486" s="51"/>
      <c r="J2486"/>
      <c r="K2486"/>
      <c r="L2486"/>
      <c r="M2486"/>
    </row>
    <row r="2487" spans="2:13" x14ac:dyDescent="0.25">
      <c r="B2487" s="358" t="s">
        <v>3203</v>
      </c>
      <c r="C2487" s="59" t="s">
        <v>2358</v>
      </c>
      <c r="D2487" s="54"/>
      <c r="E2487" s="97"/>
      <c r="F2487" s="359"/>
      <c r="G2487" s="99"/>
      <c r="H2487" s="74"/>
      <c r="I2487" s="51"/>
      <c r="J2487"/>
      <c r="K2487"/>
      <c r="L2487"/>
      <c r="M2487"/>
    </row>
    <row r="2488" spans="2:13" x14ac:dyDescent="0.25">
      <c r="B2488" s="73" t="s">
        <v>2359</v>
      </c>
      <c r="C2488" s="60" t="s">
        <v>2360</v>
      </c>
      <c r="D2488" s="54"/>
      <c r="E2488" s="98" t="s">
        <v>2361</v>
      </c>
      <c r="F2488" s="359">
        <v>1380.66</v>
      </c>
      <c r="G2488" s="99">
        <f t="shared" si="257"/>
        <v>276.13200000000001</v>
      </c>
      <c r="H2488" s="74">
        <f t="shared" si="258"/>
        <v>1656.7920000000001</v>
      </c>
      <c r="I2488" s="51"/>
      <c r="J2488"/>
      <c r="K2488"/>
      <c r="L2488"/>
      <c r="M2488"/>
    </row>
    <row r="2489" spans="2:13" x14ac:dyDescent="0.25">
      <c r="B2489" s="73" t="s">
        <v>2362</v>
      </c>
      <c r="C2489" s="60" t="s">
        <v>2363</v>
      </c>
      <c r="D2489" s="54"/>
      <c r="E2489" s="98" t="s">
        <v>2364</v>
      </c>
      <c r="F2489" s="359">
        <v>16567.919999999998</v>
      </c>
      <c r="G2489" s="99">
        <f t="shared" si="257"/>
        <v>3313.5839999999998</v>
      </c>
      <c r="H2489" s="74">
        <f t="shared" si="258"/>
        <v>19881.503999999997</v>
      </c>
      <c r="I2489" s="51"/>
      <c r="J2489"/>
      <c r="K2489"/>
      <c r="L2489"/>
      <c r="M2489"/>
    </row>
    <row r="2490" spans="2:13" x14ac:dyDescent="0.25">
      <c r="B2490" s="73" t="s">
        <v>2365</v>
      </c>
      <c r="C2490" s="60" t="s">
        <v>2366</v>
      </c>
      <c r="D2490" s="54"/>
      <c r="E2490" s="98" t="s">
        <v>2364</v>
      </c>
      <c r="F2490" s="359">
        <v>14842.1</v>
      </c>
      <c r="G2490" s="99">
        <f t="shared" si="257"/>
        <v>2968.42</v>
      </c>
      <c r="H2490" s="74">
        <f t="shared" si="258"/>
        <v>17810.52</v>
      </c>
      <c r="I2490" s="51"/>
      <c r="J2490"/>
      <c r="K2490"/>
      <c r="L2490"/>
      <c r="M2490"/>
    </row>
    <row r="2491" spans="2:13" ht="31.5" x14ac:dyDescent="0.25">
      <c r="B2491" s="73" t="s">
        <v>2367</v>
      </c>
      <c r="C2491" s="60" t="s">
        <v>2368</v>
      </c>
      <c r="D2491" s="54"/>
      <c r="E2491" s="98" t="s">
        <v>2369</v>
      </c>
      <c r="F2491" s="359">
        <v>3106.49</v>
      </c>
      <c r="G2491" s="99">
        <f t="shared" si="257"/>
        <v>621.298</v>
      </c>
      <c r="H2491" s="74">
        <f t="shared" si="258"/>
        <v>3727.7879999999996</v>
      </c>
      <c r="I2491" s="51"/>
      <c r="J2491"/>
      <c r="K2491"/>
      <c r="L2491"/>
      <c r="M2491"/>
    </row>
    <row r="2492" spans="2:13" ht="31.5" x14ac:dyDescent="0.25">
      <c r="B2492" s="73" t="s">
        <v>2370</v>
      </c>
      <c r="C2492" s="60" t="s">
        <v>2371</v>
      </c>
      <c r="D2492" s="54"/>
      <c r="E2492" s="98" t="s">
        <v>656</v>
      </c>
      <c r="F2492" s="359">
        <v>12785.47</v>
      </c>
      <c r="G2492" s="99">
        <f t="shared" si="257"/>
        <v>2557.0940000000001</v>
      </c>
      <c r="H2492" s="74">
        <f t="shared" si="258"/>
        <v>15342.563999999998</v>
      </c>
      <c r="I2492" s="51"/>
      <c r="J2492"/>
      <c r="K2492"/>
      <c r="L2492"/>
      <c r="M2492"/>
    </row>
    <row r="2493" spans="2:13" ht="47.25" x14ac:dyDescent="0.25">
      <c r="B2493" s="73" t="s">
        <v>2372</v>
      </c>
      <c r="C2493" s="60" t="s">
        <v>2373</v>
      </c>
      <c r="D2493" s="54"/>
      <c r="E2493" s="98" t="s">
        <v>2361</v>
      </c>
      <c r="F2493" s="359">
        <v>961.01</v>
      </c>
      <c r="G2493" s="99">
        <f t="shared" si="257"/>
        <v>192.202</v>
      </c>
      <c r="H2493" s="74">
        <f t="shared" si="258"/>
        <v>1153.212</v>
      </c>
      <c r="I2493" s="51"/>
      <c r="J2493"/>
      <c r="K2493"/>
      <c r="L2493"/>
      <c r="M2493"/>
    </row>
    <row r="2494" spans="2:13" ht="47.25" x14ac:dyDescent="0.25">
      <c r="B2494" s="73" t="s">
        <v>2374</v>
      </c>
      <c r="C2494" s="60" t="s">
        <v>2375</v>
      </c>
      <c r="D2494" s="54"/>
      <c r="E2494" s="98" t="s">
        <v>2361</v>
      </c>
      <c r="F2494" s="359">
        <v>1914.27</v>
      </c>
      <c r="G2494" s="99">
        <f t="shared" si="257"/>
        <v>382.85400000000004</v>
      </c>
      <c r="H2494" s="74">
        <f t="shared" si="258"/>
        <v>2297.1239999999998</v>
      </c>
      <c r="I2494" s="51"/>
      <c r="J2494"/>
      <c r="K2494"/>
      <c r="L2494"/>
      <c r="M2494"/>
    </row>
    <row r="2495" spans="2:13" ht="31.5" x14ac:dyDescent="0.25">
      <c r="B2495" s="73" t="s">
        <v>2477</v>
      </c>
      <c r="C2495" s="60" t="s">
        <v>2376</v>
      </c>
      <c r="D2495" s="54"/>
      <c r="E2495" s="98" t="s">
        <v>2369</v>
      </c>
      <c r="F2495" s="359">
        <v>2513.98</v>
      </c>
      <c r="G2495" s="99">
        <f t="shared" si="257"/>
        <v>502.79600000000005</v>
      </c>
      <c r="H2495" s="74">
        <f t="shared" si="258"/>
        <v>3016.7759999999998</v>
      </c>
      <c r="I2495" s="51"/>
      <c r="J2495"/>
      <c r="K2495"/>
      <c r="L2495"/>
      <c r="M2495"/>
    </row>
    <row r="2496" spans="2:13" x14ac:dyDescent="0.25">
      <c r="B2496" s="75">
        <v>43</v>
      </c>
      <c r="C2496" s="59" t="s">
        <v>2377</v>
      </c>
      <c r="D2496" s="54"/>
      <c r="E2496" s="97"/>
      <c r="F2496" s="359"/>
      <c r="G2496" s="99"/>
      <c r="H2496" s="74"/>
      <c r="I2496" s="51"/>
      <c r="J2496"/>
      <c r="K2496"/>
      <c r="L2496"/>
      <c r="M2496"/>
    </row>
    <row r="2497" spans="2:13" x14ac:dyDescent="0.25">
      <c r="B2497" s="76" t="s">
        <v>2378</v>
      </c>
      <c r="C2497" s="58" t="s">
        <v>2379</v>
      </c>
      <c r="D2497" s="54"/>
      <c r="E2497" s="98" t="s">
        <v>2380</v>
      </c>
      <c r="F2497" s="359">
        <v>335.69</v>
      </c>
      <c r="G2497" s="99">
        <f t="shared" si="257"/>
        <v>67.138000000000005</v>
      </c>
      <c r="H2497" s="74">
        <f t="shared" si="258"/>
        <v>402.82799999999997</v>
      </c>
      <c r="I2497" s="51"/>
      <c r="J2497"/>
      <c r="K2497"/>
      <c r="L2497"/>
      <c r="M2497"/>
    </row>
    <row r="2498" spans="2:13" x14ac:dyDescent="0.25">
      <c r="B2498" s="76" t="s">
        <v>2381</v>
      </c>
      <c r="C2498" s="58" t="s">
        <v>2382</v>
      </c>
      <c r="D2498" s="54"/>
      <c r="E2498" s="98" t="s">
        <v>2380</v>
      </c>
      <c r="F2498" s="359">
        <v>335.69</v>
      </c>
      <c r="G2498" s="99">
        <f t="shared" si="257"/>
        <v>67.138000000000005</v>
      </c>
      <c r="H2498" s="74">
        <f t="shared" si="258"/>
        <v>402.82799999999997</v>
      </c>
      <c r="I2498" s="51"/>
      <c r="J2498"/>
      <c r="K2498"/>
      <c r="L2498"/>
      <c r="M2498"/>
    </row>
    <row r="2499" spans="2:13" x14ac:dyDescent="0.25">
      <c r="B2499" s="76" t="s">
        <v>3204</v>
      </c>
      <c r="C2499" s="58" t="s">
        <v>2383</v>
      </c>
      <c r="D2499" s="54"/>
      <c r="E2499" s="98" t="s">
        <v>1061</v>
      </c>
      <c r="F2499" s="359">
        <v>335.69</v>
      </c>
      <c r="G2499" s="99">
        <f t="shared" si="257"/>
        <v>67.138000000000005</v>
      </c>
      <c r="H2499" s="74">
        <f t="shared" si="258"/>
        <v>402.82799999999997</v>
      </c>
      <c r="I2499" s="51"/>
      <c r="J2499"/>
      <c r="K2499"/>
      <c r="L2499"/>
      <c r="M2499"/>
    </row>
    <row r="2500" spans="2:13" x14ac:dyDescent="0.25">
      <c r="B2500" s="76" t="s">
        <v>2384</v>
      </c>
      <c r="C2500" s="58" t="s">
        <v>1940</v>
      </c>
      <c r="D2500" s="54"/>
      <c r="E2500" s="98" t="s">
        <v>1061</v>
      </c>
      <c r="F2500" s="359">
        <v>1118.98</v>
      </c>
      <c r="G2500" s="99">
        <f t="shared" si="257"/>
        <v>223.79600000000002</v>
      </c>
      <c r="H2500" s="74">
        <f t="shared" si="258"/>
        <v>1342.7760000000001</v>
      </c>
      <c r="I2500" s="51"/>
      <c r="J2500"/>
      <c r="K2500"/>
      <c r="L2500"/>
      <c r="M2500"/>
    </row>
    <row r="2501" spans="2:13" ht="31.5" x14ac:dyDescent="0.25">
      <c r="B2501" s="76" t="s">
        <v>2385</v>
      </c>
      <c r="C2501" s="58" t="s">
        <v>2386</v>
      </c>
      <c r="D2501" s="54"/>
      <c r="E2501" s="98" t="s">
        <v>1061</v>
      </c>
      <c r="F2501" s="359">
        <v>409.01</v>
      </c>
      <c r="G2501" s="99">
        <f t="shared" si="257"/>
        <v>81.802000000000007</v>
      </c>
      <c r="H2501" s="74">
        <f t="shared" si="258"/>
        <v>490.81200000000001</v>
      </c>
      <c r="I2501" s="51"/>
      <c r="J2501"/>
      <c r="K2501"/>
      <c r="L2501"/>
      <c r="M2501"/>
    </row>
    <row r="2502" spans="2:13" ht="31.5" x14ac:dyDescent="0.25">
      <c r="B2502" s="76" t="s">
        <v>3205</v>
      </c>
      <c r="C2502" s="58" t="s">
        <v>2387</v>
      </c>
      <c r="D2502" s="54"/>
      <c r="E2502" s="98" t="s">
        <v>1061</v>
      </c>
      <c r="F2502" s="359">
        <v>257.89999999999998</v>
      </c>
      <c r="G2502" s="99">
        <f t="shared" si="257"/>
        <v>51.58</v>
      </c>
      <c r="H2502" s="74">
        <f t="shared" si="258"/>
        <v>309.47999999999996</v>
      </c>
      <c r="I2502" s="51"/>
      <c r="J2502"/>
      <c r="K2502"/>
      <c r="L2502"/>
      <c r="M2502"/>
    </row>
    <row r="2503" spans="2:13" x14ac:dyDescent="0.25">
      <c r="B2503" s="75">
        <v>44</v>
      </c>
      <c r="C2503" s="59" t="s">
        <v>2388</v>
      </c>
      <c r="D2503" s="54"/>
      <c r="E2503" s="97"/>
      <c r="F2503" s="359"/>
      <c r="G2503" s="99"/>
      <c r="H2503" s="74"/>
      <c r="I2503" s="51"/>
      <c r="J2503"/>
      <c r="K2503"/>
      <c r="L2503"/>
      <c r="M2503"/>
    </row>
    <row r="2504" spans="2:13" ht="31.5" x14ac:dyDescent="0.25">
      <c r="B2504" s="76" t="s">
        <v>3206</v>
      </c>
      <c r="C2504" s="58" t="s">
        <v>2389</v>
      </c>
      <c r="D2504" s="54"/>
      <c r="E2504" s="98" t="s">
        <v>1061</v>
      </c>
      <c r="F2504" s="359">
        <v>577.13</v>
      </c>
      <c r="G2504" s="99">
        <f t="shared" si="257"/>
        <v>115.426</v>
      </c>
      <c r="H2504" s="74">
        <f t="shared" si="258"/>
        <v>692.55600000000004</v>
      </c>
      <c r="I2504" s="51"/>
      <c r="J2504"/>
      <c r="K2504"/>
      <c r="L2504"/>
      <c r="M2504"/>
    </row>
    <row r="2505" spans="2:13" x14ac:dyDescent="0.25">
      <c r="B2505" s="76" t="s">
        <v>3207</v>
      </c>
      <c r="C2505" s="58" t="s">
        <v>2390</v>
      </c>
      <c r="D2505" s="54"/>
      <c r="E2505" s="98" t="s">
        <v>1061</v>
      </c>
      <c r="F2505" s="359">
        <v>2158.33</v>
      </c>
      <c r="G2505" s="99">
        <f t="shared" si="257"/>
        <v>431.666</v>
      </c>
      <c r="H2505" s="74">
        <f t="shared" si="258"/>
        <v>2589.9960000000001</v>
      </c>
      <c r="I2505" s="51"/>
      <c r="J2505"/>
      <c r="K2505"/>
      <c r="L2505"/>
      <c r="M2505"/>
    </row>
    <row r="2506" spans="2:13" x14ac:dyDescent="0.25">
      <c r="B2506" s="76" t="s">
        <v>3208</v>
      </c>
      <c r="C2506" s="58" t="s">
        <v>2391</v>
      </c>
      <c r="D2506" s="54"/>
      <c r="E2506" s="98" t="s">
        <v>1061</v>
      </c>
      <c r="F2506" s="359">
        <v>1983.52</v>
      </c>
      <c r="G2506" s="99">
        <f t="shared" si="257"/>
        <v>396.70400000000001</v>
      </c>
      <c r="H2506" s="74">
        <f t="shared" si="258"/>
        <v>2380.2240000000002</v>
      </c>
      <c r="I2506" s="51"/>
      <c r="J2506"/>
      <c r="K2506"/>
      <c r="L2506"/>
      <c r="M2506"/>
    </row>
    <row r="2507" spans="2:13" x14ac:dyDescent="0.25">
      <c r="B2507" s="76" t="s">
        <v>3209</v>
      </c>
      <c r="C2507" s="58" t="s">
        <v>2392</v>
      </c>
      <c r="D2507" s="54"/>
      <c r="E2507" s="98" t="s">
        <v>1061</v>
      </c>
      <c r="F2507" s="359">
        <v>537.78</v>
      </c>
      <c r="G2507" s="99">
        <f t="shared" si="257"/>
        <v>107.556</v>
      </c>
      <c r="H2507" s="74">
        <f t="shared" si="258"/>
        <v>645.33600000000001</v>
      </c>
      <c r="I2507" s="51"/>
      <c r="J2507"/>
      <c r="K2507"/>
      <c r="L2507"/>
      <c r="M2507"/>
    </row>
    <row r="2508" spans="2:13" x14ac:dyDescent="0.25">
      <c r="B2508" s="76" t="s">
        <v>3210</v>
      </c>
      <c r="C2508" s="58" t="s">
        <v>864</v>
      </c>
      <c r="D2508" s="54"/>
      <c r="E2508" s="98" t="s">
        <v>1061</v>
      </c>
      <c r="F2508" s="359">
        <v>962.06</v>
      </c>
      <c r="G2508" s="99">
        <f t="shared" si="257"/>
        <v>192.41200000000001</v>
      </c>
      <c r="H2508" s="74">
        <f t="shared" si="258"/>
        <v>1154.472</v>
      </c>
      <c r="I2508" s="51"/>
      <c r="J2508"/>
      <c r="K2508"/>
      <c r="L2508"/>
      <c r="M2508"/>
    </row>
    <row r="2509" spans="2:13" x14ac:dyDescent="0.25">
      <c r="B2509" s="76" t="s">
        <v>3211</v>
      </c>
      <c r="C2509" s="58" t="s">
        <v>2393</v>
      </c>
      <c r="D2509" s="54"/>
      <c r="E2509" s="98" t="s">
        <v>1061</v>
      </c>
      <c r="F2509" s="359">
        <v>1002.46</v>
      </c>
      <c r="G2509" s="99">
        <f t="shared" si="257"/>
        <v>200.49200000000002</v>
      </c>
      <c r="H2509" s="74">
        <f t="shared" si="258"/>
        <v>1202.952</v>
      </c>
      <c r="I2509" s="51"/>
      <c r="J2509"/>
      <c r="K2509"/>
      <c r="L2509"/>
      <c r="M2509"/>
    </row>
    <row r="2510" spans="2:13" x14ac:dyDescent="0.25">
      <c r="B2510" s="76" t="s">
        <v>3212</v>
      </c>
      <c r="C2510" s="58" t="s">
        <v>2394</v>
      </c>
      <c r="D2510" s="54"/>
      <c r="E2510" s="98" t="s">
        <v>1061</v>
      </c>
      <c r="F2510" s="359">
        <v>986.65</v>
      </c>
      <c r="G2510" s="99">
        <f t="shared" si="257"/>
        <v>197.33</v>
      </c>
      <c r="H2510" s="74">
        <f t="shared" si="258"/>
        <v>1183.98</v>
      </c>
      <c r="I2510" s="51"/>
      <c r="J2510"/>
      <c r="K2510"/>
      <c r="L2510"/>
      <c r="M2510"/>
    </row>
    <row r="2511" spans="2:13" x14ac:dyDescent="0.25">
      <c r="B2511" s="76" t="s">
        <v>3213</v>
      </c>
      <c r="C2511" s="58" t="s">
        <v>2395</v>
      </c>
      <c r="D2511" s="54"/>
      <c r="E2511" s="98" t="s">
        <v>1061</v>
      </c>
      <c r="F2511" s="359">
        <v>1239.5899999999999</v>
      </c>
      <c r="G2511" s="99">
        <f t="shared" ref="G2511:G2524" si="259">F2511*0.2</f>
        <v>247.91800000000001</v>
      </c>
      <c r="H2511" s="74">
        <f t="shared" ref="H2511:H2524" si="260">F2511+G2511</f>
        <v>1487.5079999999998</v>
      </c>
      <c r="I2511" s="51"/>
      <c r="J2511"/>
      <c r="K2511"/>
      <c r="L2511"/>
      <c r="M2511"/>
    </row>
    <row r="2512" spans="2:13" x14ac:dyDescent="0.25">
      <c r="B2512" s="76" t="s">
        <v>3214</v>
      </c>
      <c r="C2512" s="58" t="s">
        <v>2396</v>
      </c>
      <c r="D2512" s="54"/>
      <c r="E2512" s="98" t="s">
        <v>1061</v>
      </c>
      <c r="F2512" s="359">
        <v>2150.11</v>
      </c>
      <c r="G2512" s="99">
        <f t="shared" si="259"/>
        <v>430.02200000000005</v>
      </c>
      <c r="H2512" s="74">
        <f t="shared" si="260"/>
        <v>2580.1320000000001</v>
      </c>
      <c r="I2512" s="51"/>
      <c r="J2512"/>
      <c r="K2512"/>
      <c r="L2512"/>
      <c r="M2512"/>
    </row>
    <row r="2513" spans="2:13" x14ac:dyDescent="0.25">
      <c r="B2513" s="76" t="s">
        <v>3215</v>
      </c>
      <c r="C2513" s="58" t="s">
        <v>2397</v>
      </c>
      <c r="D2513" s="54"/>
      <c r="E2513" s="98" t="s">
        <v>1061</v>
      </c>
      <c r="F2513" s="359">
        <v>1974.88</v>
      </c>
      <c r="G2513" s="99">
        <f t="shared" si="259"/>
        <v>394.97600000000006</v>
      </c>
      <c r="H2513" s="74">
        <f t="shared" si="260"/>
        <v>2369.8560000000002</v>
      </c>
      <c r="I2513" s="51"/>
      <c r="J2513"/>
      <c r="K2513"/>
      <c r="L2513"/>
      <c r="M2513"/>
    </row>
    <row r="2514" spans="2:13" x14ac:dyDescent="0.25">
      <c r="B2514" s="76" t="s">
        <v>3216</v>
      </c>
      <c r="C2514" s="58" t="s">
        <v>2398</v>
      </c>
      <c r="D2514" s="54"/>
      <c r="E2514" s="98" t="s">
        <v>1061</v>
      </c>
      <c r="F2514" s="359">
        <v>929.1</v>
      </c>
      <c r="G2514" s="99">
        <f t="shared" si="259"/>
        <v>185.82000000000002</v>
      </c>
      <c r="H2514" s="74">
        <f t="shared" si="260"/>
        <v>1114.92</v>
      </c>
      <c r="I2514" s="51"/>
      <c r="J2514"/>
      <c r="K2514"/>
      <c r="L2514"/>
      <c r="M2514"/>
    </row>
    <row r="2515" spans="2:13" x14ac:dyDescent="0.25">
      <c r="B2515" s="76" t="s">
        <v>3217</v>
      </c>
      <c r="C2515" s="58" t="s">
        <v>2399</v>
      </c>
      <c r="D2515" s="54"/>
      <c r="E2515" s="98" t="s">
        <v>1061</v>
      </c>
      <c r="F2515" s="359">
        <v>1770.11</v>
      </c>
      <c r="G2515" s="99">
        <f t="shared" si="259"/>
        <v>354.02199999999999</v>
      </c>
      <c r="H2515" s="74">
        <f t="shared" si="260"/>
        <v>2124.1320000000001</v>
      </c>
      <c r="I2515" s="51"/>
      <c r="J2515"/>
      <c r="K2515"/>
      <c r="L2515"/>
      <c r="M2515"/>
    </row>
    <row r="2516" spans="2:13" ht="31.5" x14ac:dyDescent="0.25">
      <c r="B2516" s="76" t="s">
        <v>3218</v>
      </c>
      <c r="C2516" s="58" t="s">
        <v>2400</v>
      </c>
      <c r="D2516" s="54"/>
      <c r="E2516" s="98" t="s">
        <v>1061</v>
      </c>
      <c r="F2516" s="359">
        <v>982.24</v>
      </c>
      <c r="G2516" s="99">
        <f t="shared" si="259"/>
        <v>196.44800000000001</v>
      </c>
      <c r="H2516" s="74">
        <f t="shared" si="260"/>
        <v>1178.6880000000001</v>
      </c>
      <c r="I2516" s="51"/>
      <c r="J2516"/>
      <c r="K2516"/>
      <c r="L2516"/>
      <c r="M2516"/>
    </row>
    <row r="2517" spans="2:13" x14ac:dyDescent="0.25">
      <c r="B2517" s="76" t="s">
        <v>3219</v>
      </c>
      <c r="C2517" s="58" t="s">
        <v>2401</v>
      </c>
      <c r="D2517" s="54"/>
      <c r="E2517" s="98" t="s">
        <v>1061</v>
      </c>
      <c r="F2517" s="359">
        <v>920.05</v>
      </c>
      <c r="G2517" s="99">
        <f t="shared" si="259"/>
        <v>184.01</v>
      </c>
      <c r="H2517" s="74">
        <f t="shared" si="260"/>
        <v>1104.06</v>
      </c>
      <c r="I2517" s="51"/>
      <c r="J2517"/>
      <c r="K2517"/>
      <c r="L2517"/>
      <c r="M2517"/>
    </row>
    <row r="2518" spans="2:13" x14ac:dyDescent="0.25">
      <c r="B2518" s="76" t="s">
        <v>3220</v>
      </c>
      <c r="C2518" s="67" t="s">
        <v>2402</v>
      </c>
      <c r="D2518" s="54"/>
      <c r="E2518" s="98" t="s">
        <v>1061</v>
      </c>
      <c r="F2518" s="359">
        <v>874.65</v>
      </c>
      <c r="G2518" s="99">
        <f t="shared" si="259"/>
        <v>174.93</v>
      </c>
      <c r="H2518" s="74">
        <f t="shared" si="260"/>
        <v>1049.58</v>
      </c>
      <c r="I2518" s="51"/>
      <c r="J2518"/>
      <c r="K2518"/>
      <c r="L2518"/>
      <c r="M2518"/>
    </row>
    <row r="2519" spans="2:13" ht="47.25" x14ac:dyDescent="0.25">
      <c r="B2519" s="75">
        <v>45</v>
      </c>
      <c r="C2519" s="59" t="s">
        <v>2403</v>
      </c>
      <c r="D2519" s="54"/>
      <c r="E2519" s="97"/>
      <c r="F2519" s="359"/>
      <c r="G2519" s="99"/>
      <c r="H2519" s="74"/>
      <c r="I2519" s="51"/>
      <c r="J2519"/>
      <c r="K2519"/>
      <c r="L2519"/>
      <c r="M2519"/>
    </row>
    <row r="2520" spans="2:13" x14ac:dyDescent="0.25">
      <c r="B2520" s="76" t="s">
        <v>3221</v>
      </c>
      <c r="C2520" s="58" t="s">
        <v>2404</v>
      </c>
      <c r="D2520" s="54"/>
      <c r="E2520" s="98" t="s">
        <v>1061</v>
      </c>
      <c r="F2520" s="359">
        <v>231.22</v>
      </c>
      <c r="G2520" s="99">
        <f t="shared" si="259"/>
        <v>46.244</v>
      </c>
      <c r="H2520" s="74">
        <f t="shared" si="260"/>
        <v>277.464</v>
      </c>
      <c r="I2520" s="51"/>
      <c r="J2520"/>
      <c r="K2520"/>
      <c r="L2520"/>
      <c r="M2520"/>
    </row>
    <row r="2521" spans="2:13" x14ac:dyDescent="0.25">
      <c r="B2521" s="76" t="s">
        <v>3222</v>
      </c>
      <c r="C2521" s="58" t="s">
        <v>2405</v>
      </c>
      <c r="D2521" s="54"/>
      <c r="E2521" s="98" t="s">
        <v>1061</v>
      </c>
      <c r="F2521" s="359">
        <v>290.76</v>
      </c>
      <c r="G2521" s="99">
        <f t="shared" si="259"/>
        <v>58.152000000000001</v>
      </c>
      <c r="H2521" s="74">
        <f t="shared" si="260"/>
        <v>348.91199999999998</v>
      </c>
      <c r="I2521" s="51"/>
      <c r="J2521"/>
      <c r="K2521"/>
      <c r="L2521"/>
      <c r="M2521"/>
    </row>
    <row r="2522" spans="2:13" x14ac:dyDescent="0.25">
      <c r="B2522" s="76" t="s">
        <v>3223</v>
      </c>
      <c r="C2522" s="58" t="s">
        <v>2406</v>
      </c>
      <c r="D2522" s="54"/>
      <c r="E2522" s="98" t="s">
        <v>1061</v>
      </c>
      <c r="F2522" s="359">
        <v>653.29999999999995</v>
      </c>
      <c r="G2522" s="99">
        <f t="shared" si="259"/>
        <v>130.66</v>
      </c>
      <c r="H2522" s="74">
        <f t="shared" si="260"/>
        <v>783.95999999999992</v>
      </c>
      <c r="I2522" s="51"/>
    </row>
    <row r="2523" spans="2:13" x14ac:dyDescent="0.25">
      <c r="B2523" s="76" t="s">
        <v>3224</v>
      </c>
      <c r="C2523" s="58" t="s">
        <v>2407</v>
      </c>
      <c r="D2523" s="54"/>
      <c r="E2523" s="98" t="s">
        <v>1061</v>
      </c>
      <c r="F2523" s="359">
        <v>218.48</v>
      </c>
      <c r="G2523" s="99">
        <f t="shared" si="259"/>
        <v>43.695999999999998</v>
      </c>
      <c r="H2523" s="74">
        <f t="shared" si="260"/>
        <v>262.17599999999999</v>
      </c>
      <c r="I2523" s="51"/>
    </row>
    <row r="2524" spans="2:13" ht="19.5" customHeight="1" thickBot="1" x14ac:dyDescent="0.3">
      <c r="B2524" s="77" t="s">
        <v>3225</v>
      </c>
      <c r="C2524" s="78" t="s">
        <v>2408</v>
      </c>
      <c r="D2524" s="79"/>
      <c r="E2524" s="106" t="s">
        <v>1061</v>
      </c>
      <c r="F2524" s="80">
        <v>182.87</v>
      </c>
      <c r="G2524" s="80">
        <f t="shared" si="259"/>
        <v>36.574000000000005</v>
      </c>
      <c r="H2524" s="81">
        <f t="shared" si="260"/>
        <v>219.44400000000002</v>
      </c>
      <c r="I2524" s="51"/>
    </row>
    <row r="2525" spans="2:13" ht="35.25" customHeight="1" thickBot="1" x14ac:dyDescent="0.3">
      <c r="B2525" s="435" t="s">
        <v>3734</v>
      </c>
      <c r="C2525" s="436"/>
      <c r="D2525" s="436"/>
      <c r="E2525" s="436"/>
      <c r="F2525" s="436"/>
      <c r="G2525" s="436"/>
      <c r="H2525" s="437"/>
    </row>
    <row r="2526" spans="2:13" ht="48" thickBot="1" x14ac:dyDescent="0.3">
      <c r="B2526" s="6" t="s">
        <v>0</v>
      </c>
      <c r="C2526" s="7" t="s">
        <v>465</v>
      </c>
      <c r="D2526" s="393" t="s">
        <v>32</v>
      </c>
      <c r="E2526" s="7" t="s">
        <v>2</v>
      </c>
      <c r="F2526" s="7" t="s">
        <v>3</v>
      </c>
      <c r="G2526" s="7" t="s">
        <v>4</v>
      </c>
      <c r="H2526" s="11" t="s">
        <v>5</v>
      </c>
    </row>
    <row r="2527" spans="2:13" x14ac:dyDescent="0.25">
      <c r="B2527" s="403" t="s">
        <v>3735</v>
      </c>
      <c r="C2527" s="438" t="s">
        <v>3736</v>
      </c>
      <c r="D2527" s="438"/>
      <c r="E2527" s="438"/>
      <c r="F2527" s="438"/>
      <c r="G2527" s="404"/>
      <c r="H2527" s="405"/>
    </row>
    <row r="2528" spans="2:13" x14ac:dyDescent="0.25">
      <c r="B2528" s="406">
        <v>1</v>
      </c>
      <c r="C2528" s="129" t="s">
        <v>3737</v>
      </c>
      <c r="D2528" s="396"/>
      <c r="E2528" s="396"/>
      <c r="F2528" s="396"/>
      <c r="G2528" s="395"/>
      <c r="H2528" s="407"/>
    </row>
    <row r="2529" spans="2:13" s="14" customFormat="1" ht="31.5" x14ac:dyDescent="0.3">
      <c r="B2529" s="408">
        <v>1.1000000000000001</v>
      </c>
      <c r="C2529" s="129" t="s">
        <v>3738</v>
      </c>
      <c r="D2529" s="396"/>
      <c r="E2529" s="162" t="s">
        <v>3739</v>
      </c>
      <c r="F2529" s="398">
        <v>436.8</v>
      </c>
      <c r="G2529" s="153">
        <f t="shared" ref="G2529:G2538" si="261">ROUND(F2529*0.2,2)</f>
        <v>87.36</v>
      </c>
      <c r="H2529" s="226">
        <f t="shared" ref="H2529:H2538" si="262">G2529+F2529</f>
        <v>524.16</v>
      </c>
      <c r="M2529" s="294"/>
    </row>
    <row r="2530" spans="2:13" s="14" customFormat="1" ht="31.5" x14ac:dyDescent="0.3">
      <c r="B2530" s="408">
        <v>1.2</v>
      </c>
      <c r="C2530" s="129" t="s">
        <v>3740</v>
      </c>
      <c r="D2530" s="396"/>
      <c r="E2530" s="162" t="s">
        <v>3739</v>
      </c>
      <c r="F2530" s="398">
        <v>187.2</v>
      </c>
      <c r="G2530" s="153">
        <f t="shared" si="261"/>
        <v>37.44</v>
      </c>
      <c r="H2530" s="226">
        <f t="shared" si="262"/>
        <v>224.64</v>
      </c>
      <c r="M2530" s="294"/>
    </row>
    <row r="2531" spans="2:13" s="14" customFormat="1" ht="18.75" x14ac:dyDescent="0.3">
      <c r="B2531" s="408">
        <v>1.3</v>
      </c>
      <c r="C2531" s="129" t="s">
        <v>3741</v>
      </c>
      <c r="D2531" s="396"/>
      <c r="E2531" s="162" t="s">
        <v>3742</v>
      </c>
      <c r="F2531" s="398">
        <v>119.8</v>
      </c>
      <c r="G2531" s="153">
        <f t="shared" si="261"/>
        <v>23.96</v>
      </c>
      <c r="H2531" s="226">
        <f t="shared" si="262"/>
        <v>143.76</v>
      </c>
      <c r="M2531" s="294"/>
    </row>
    <row r="2532" spans="2:13" s="14" customFormat="1" ht="31.5" x14ac:dyDescent="0.3">
      <c r="B2532" s="408">
        <v>1.4</v>
      </c>
      <c r="C2532" s="129" t="s">
        <v>3743</v>
      </c>
      <c r="D2532" s="396"/>
      <c r="E2532" s="162" t="s">
        <v>3742</v>
      </c>
      <c r="F2532" s="398">
        <v>574.1</v>
      </c>
      <c r="G2532" s="153">
        <f t="shared" si="261"/>
        <v>114.82</v>
      </c>
      <c r="H2532" s="226">
        <f t="shared" si="262"/>
        <v>688.92000000000007</v>
      </c>
      <c r="M2532" s="294"/>
    </row>
    <row r="2533" spans="2:13" s="14" customFormat="1" ht="18.75" x14ac:dyDescent="0.3">
      <c r="B2533" s="408">
        <v>1.5</v>
      </c>
      <c r="C2533" s="129" t="s">
        <v>3744</v>
      </c>
      <c r="D2533" s="396"/>
      <c r="E2533" s="162" t="s">
        <v>3742</v>
      </c>
      <c r="F2533" s="398">
        <v>461.8</v>
      </c>
      <c r="G2533" s="153">
        <f t="shared" si="261"/>
        <v>92.36</v>
      </c>
      <c r="H2533" s="226">
        <f t="shared" si="262"/>
        <v>554.16</v>
      </c>
      <c r="I2533" s="293"/>
      <c r="J2533" s="294"/>
      <c r="K2533" s="294"/>
      <c r="L2533" s="294"/>
      <c r="M2533" s="294"/>
    </row>
    <row r="2534" spans="2:13" s="14" customFormat="1" ht="18.75" x14ac:dyDescent="0.3">
      <c r="B2534" s="408">
        <v>1.6</v>
      </c>
      <c r="C2534" s="129" t="s">
        <v>3745</v>
      </c>
      <c r="D2534" s="396"/>
      <c r="E2534" s="162" t="s">
        <v>3742</v>
      </c>
      <c r="F2534" s="398">
        <v>56.2</v>
      </c>
      <c r="G2534" s="153">
        <f t="shared" si="261"/>
        <v>11.24</v>
      </c>
      <c r="H2534" s="226">
        <f t="shared" si="262"/>
        <v>67.44</v>
      </c>
      <c r="I2534" s="293"/>
      <c r="J2534" s="294"/>
      <c r="K2534" s="294"/>
      <c r="L2534" s="294"/>
      <c r="M2534" s="294"/>
    </row>
    <row r="2535" spans="2:13" x14ac:dyDescent="0.25">
      <c r="B2535" s="408">
        <v>1.7</v>
      </c>
      <c r="C2535" s="129" t="s">
        <v>3746</v>
      </c>
      <c r="D2535" s="396"/>
      <c r="E2535" s="162" t="s">
        <v>3742</v>
      </c>
      <c r="F2535" s="398">
        <v>68.599999999999994</v>
      </c>
      <c r="G2535" s="153">
        <f t="shared" si="261"/>
        <v>13.72</v>
      </c>
      <c r="H2535" s="226">
        <f t="shared" si="262"/>
        <v>82.32</v>
      </c>
    </row>
    <row r="2536" spans="2:13" x14ac:dyDescent="0.25">
      <c r="B2536" s="408">
        <v>1.8</v>
      </c>
      <c r="C2536" s="129" t="s">
        <v>3747</v>
      </c>
      <c r="D2536" s="396"/>
      <c r="E2536" s="162" t="s">
        <v>3742</v>
      </c>
      <c r="F2536" s="398">
        <v>187.2</v>
      </c>
      <c r="G2536" s="153">
        <f t="shared" si="261"/>
        <v>37.44</v>
      </c>
      <c r="H2536" s="226">
        <f t="shared" si="262"/>
        <v>224.64</v>
      </c>
    </row>
    <row r="2537" spans="2:13" x14ac:dyDescent="0.25">
      <c r="B2537" s="408">
        <v>1.9</v>
      </c>
      <c r="C2537" s="129" t="s">
        <v>3748</v>
      </c>
      <c r="D2537" s="396"/>
      <c r="E2537" s="162" t="s">
        <v>3742</v>
      </c>
      <c r="F2537" s="398">
        <v>112.3</v>
      </c>
      <c r="G2537" s="153">
        <f t="shared" si="261"/>
        <v>22.46</v>
      </c>
      <c r="H2537" s="226">
        <f t="shared" si="262"/>
        <v>134.76</v>
      </c>
    </row>
    <row r="2538" spans="2:13" ht="31.5" x14ac:dyDescent="0.25">
      <c r="B2538" s="409">
        <v>1.1000000000000001</v>
      </c>
      <c r="C2538" s="129" t="s">
        <v>3749</v>
      </c>
      <c r="D2538" s="396"/>
      <c r="E2538" s="162" t="s">
        <v>3742</v>
      </c>
      <c r="F2538" s="398">
        <v>180</v>
      </c>
      <c r="G2538" s="153">
        <f t="shared" si="261"/>
        <v>36</v>
      </c>
      <c r="H2538" s="226">
        <f t="shared" si="262"/>
        <v>216</v>
      </c>
    </row>
    <row r="2539" spans="2:13" x14ac:dyDescent="0.25">
      <c r="B2539" s="406">
        <v>2</v>
      </c>
      <c r="C2539" s="129" t="s">
        <v>3750</v>
      </c>
      <c r="D2539" s="396"/>
      <c r="E2539" s="396"/>
      <c r="F2539" s="396"/>
      <c r="G2539" s="395"/>
      <c r="H2539" s="407"/>
    </row>
    <row r="2540" spans="2:13" x14ac:dyDescent="0.25">
      <c r="B2540" s="408">
        <v>2.1</v>
      </c>
      <c r="C2540" s="129" t="s">
        <v>3751</v>
      </c>
      <c r="D2540" s="396"/>
      <c r="E2540" s="162" t="s">
        <v>3742</v>
      </c>
      <c r="F2540" s="398">
        <v>18.5</v>
      </c>
      <c r="G2540" s="153">
        <f t="shared" ref="G2540:G2542" si="263">ROUND(F2540*0.2,2)</f>
        <v>3.7</v>
      </c>
      <c r="H2540" s="226">
        <f t="shared" ref="H2540:H2542" si="264">G2540+F2540</f>
        <v>22.2</v>
      </c>
    </row>
    <row r="2541" spans="2:13" x14ac:dyDescent="0.25">
      <c r="B2541" s="408">
        <v>2.2000000000000002</v>
      </c>
      <c r="C2541" s="129" t="s">
        <v>3752</v>
      </c>
      <c r="D2541" s="396"/>
      <c r="E2541" s="162" t="s">
        <v>3742</v>
      </c>
      <c r="F2541" s="398">
        <v>62.4</v>
      </c>
      <c r="G2541" s="153">
        <f t="shared" si="263"/>
        <v>12.48</v>
      </c>
      <c r="H2541" s="226">
        <f t="shared" si="264"/>
        <v>74.88</v>
      </c>
    </row>
    <row r="2542" spans="2:13" x14ac:dyDescent="0.25">
      <c r="B2542" s="408">
        <v>2.2999999999999998</v>
      </c>
      <c r="C2542" s="129" t="s">
        <v>3753</v>
      </c>
      <c r="D2542" s="396"/>
      <c r="E2542" s="162" t="s">
        <v>3742</v>
      </c>
      <c r="F2542" s="398">
        <v>26.2</v>
      </c>
      <c r="G2542" s="153">
        <f t="shared" si="263"/>
        <v>5.24</v>
      </c>
      <c r="H2542" s="226">
        <f t="shared" si="264"/>
        <v>31.439999999999998</v>
      </c>
    </row>
    <row r="2543" spans="2:13" x14ac:dyDescent="0.25">
      <c r="B2543" s="406">
        <v>3</v>
      </c>
      <c r="C2543" s="129" t="s">
        <v>3754</v>
      </c>
      <c r="D2543" s="396"/>
      <c r="E2543" s="396"/>
      <c r="F2543" s="396"/>
      <c r="G2543" s="395"/>
      <c r="H2543" s="407"/>
    </row>
    <row r="2544" spans="2:13" x14ac:dyDescent="0.25">
      <c r="B2544" s="408">
        <v>3.1</v>
      </c>
      <c r="C2544" s="129" t="s">
        <v>3751</v>
      </c>
      <c r="D2544" s="396"/>
      <c r="E2544" s="162" t="s">
        <v>3742</v>
      </c>
      <c r="F2544" s="398">
        <v>27.5</v>
      </c>
      <c r="G2544" s="153">
        <f t="shared" ref="G2544:G2546" si="265">ROUND(F2544*0.2,2)</f>
        <v>5.5</v>
      </c>
      <c r="H2544" s="226">
        <f t="shared" ref="H2544:H2546" si="266">G2544+F2544</f>
        <v>33</v>
      </c>
    </row>
    <row r="2545" spans="2:8" x14ac:dyDescent="0.25">
      <c r="B2545" s="408">
        <v>3.2</v>
      </c>
      <c r="C2545" s="129" t="s">
        <v>3752</v>
      </c>
      <c r="D2545" s="396"/>
      <c r="E2545" s="162" t="s">
        <v>3742</v>
      </c>
      <c r="F2545" s="398">
        <v>27.5</v>
      </c>
      <c r="G2545" s="153">
        <f t="shared" si="265"/>
        <v>5.5</v>
      </c>
      <c r="H2545" s="226">
        <f t="shared" si="266"/>
        <v>33</v>
      </c>
    </row>
    <row r="2546" spans="2:8" x14ac:dyDescent="0.25">
      <c r="B2546" s="408">
        <v>3.3</v>
      </c>
      <c r="C2546" s="129" t="s">
        <v>3753</v>
      </c>
      <c r="D2546" s="396"/>
      <c r="E2546" s="162" t="s">
        <v>3742</v>
      </c>
      <c r="F2546" s="398">
        <v>49.9</v>
      </c>
      <c r="G2546" s="153">
        <f t="shared" si="265"/>
        <v>9.98</v>
      </c>
      <c r="H2546" s="226">
        <f t="shared" si="266"/>
        <v>59.879999999999995</v>
      </c>
    </row>
    <row r="2547" spans="2:8" x14ac:dyDescent="0.25">
      <c r="B2547" s="406">
        <v>4</v>
      </c>
      <c r="C2547" s="129" t="s">
        <v>3755</v>
      </c>
      <c r="D2547" s="396"/>
      <c r="E2547" s="396"/>
      <c r="F2547" s="396"/>
      <c r="G2547" s="395"/>
      <c r="H2547" s="407"/>
    </row>
    <row r="2548" spans="2:8" x14ac:dyDescent="0.25">
      <c r="B2548" s="408">
        <v>4.0999999999999996</v>
      </c>
      <c r="C2548" s="129" t="s">
        <v>3751</v>
      </c>
      <c r="D2548" s="396"/>
      <c r="E2548" s="162" t="s">
        <v>3756</v>
      </c>
      <c r="F2548" s="398">
        <v>44.6</v>
      </c>
      <c r="G2548" s="153">
        <f t="shared" ref="G2548:G2589" si="267">ROUND(F2548*0.2,2)</f>
        <v>8.92</v>
      </c>
      <c r="H2548" s="226">
        <f t="shared" ref="H2548:H2589" si="268">G2548+F2548</f>
        <v>53.52</v>
      </c>
    </row>
    <row r="2549" spans="2:8" x14ac:dyDescent="0.25">
      <c r="B2549" s="408">
        <v>4.2</v>
      </c>
      <c r="C2549" s="129" t="s">
        <v>3757</v>
      </c>
      <c r="D2549" s="396"/>
      <c r="E2549" s="162" t="s">
        <v>3756</v>
      </c>
      <c r="F2549" s="398">
        <v>44.6</v>
      </c>
      <c r="G2549" s="153">
        <f t="shared" si="267"/>
        <v>8.92</v>
      </c>
      <c r="H2549" s="226">
        <f t="shared" si="268"/>
        <v>53.52</v>
      </c>
    </row>
    <row r="2550" spans="2:8" x14ac:dyDescent="0.25">
      <c r="B2550" s="408">
        <v>4.3</v>
      </c>
      <c r="C2550" s="129" t="s">
        <v>3758</v>
      </c>
      <c r="D2550" s="396"/>
      <c r="E2550" s="162" t="s">
        <v>3756</v>
      </c>
      <c r="F2550" s="398">
        <v>44.6</v>
      </c>
      <c r="G2550" s="153">
        <f t="shared" si="267"/>
        <v>8.92</v>
      </c>
      <c r="H2550" s="226">
        <f t="shared" si="268"/>
        <v>53.52</v>
      </c>
    </row>
    <row r="2551" spans="2:8" ht="47.25" x14ac:dyDescent="0.25">
      <c r="B2551" s="406">
        <v>5</v>
      </c>
      <c r="C2551" s="399" t="s">
        <v>3759</v>
      </c>
      <c r="D2551" s="396"/>
      <c r="E2551" s="162" t="s">
        <v>3756</v>
      </c>
      <c r="F2551" s="398">
        <v>187.2</v>
      </c>
      <c r="G2551" s="153">
        <f t="shared" si="267"/>
        <v>37.44</v>
      </c>
      <c r="H2551" s="226">
        <f t="shared" si="268"/>
        <v>224.64</v>
      </c>
    </row>
    <row r="2552" spans="2:8" ht="31.5" x14ac:dyDescent="0.25">
      <c r="B2552" s="406">
        <v>6</v>
      </c>
      <c r="C2552" s="129" t="s">
        <v>3760</v>
      </c>
      <c r="D2552" s="396"/>
      <c r="E2552" s="162" t="s">
        <v>3742</v>
      </c>
      <c r="F2552" s="398">
        <v>249.6</v>
      </c>
      <c r="G2552" s="153">
        <f t="shared" si="267"/>
        <v>49.92</v>
      </c>
      <c r="H2552" s="226">
        <f t="shared" si="268"/>
        <v>299.52</v>
      </c>
    </row>
    <row r="2553" spans="2:8" ht="31.5" x14ac:dyDescent="0.25">
      <c r="B2553" s="406">
        <v>7</v>
      </c>
      <c r="C2553" s="129" t="s">
        <v>3761</v>
      </c>
      <c r="D2553" s="162" t="s">
        <v>3762</v>
      </c>
      <c r="E2553" s="162" t="s">
        <v>3742</v>
      </c>
      <c r="F2553" s="398">
        <v>2080</v>
      </c>
      <c r="G2553" s="153">
        <f t="shared" si="267"/>
        <v>416</v>
      </c>
      <c r="H2553" s="226">
        <f t="shared" si="268"/>
        <v>2496</v>
      </c>
    </row>
    <row r="2554" spans="2:8" x14ac:dyDescent="0.25">
      <c r="B2554" s="406">
        <v>8</v>
      </c>
      <c r="C2554" s="129" t="s">
        <v>3763</v>
      </c>
      <c r="D2554" s="162" t="s">
        <v>3764</v>
      </c>
      <c r="E2554" s="162" t="s">
        <v>3742</v>
      </c>
      <c r="F2554" s="398">
        <v>660.4</v>
      </c>
      <c r="G2554" s="153">
        <f t="shared" si="267"/>
        <v>132.08000000000001</v>
      </c>
      <c r="H2554" s="226">
        <f t="shared" si="268"/>
        <v>792.48</v>
      </c>
    </row>
    <row r="2555" spans="2:8" x14ac:dyDescent="0.25">
      <c r="B2555" s="406">
        <v>9</v>
      </c>
      <c r="C2555" s="129" t="s">
        <v>3765</v>
      </c>
      <c r="D2555" s="162" t="s">
        <v>3764</v>
      </c>
      <c r="E2555" s="162" t="s">
        <v>3742</v>
      </c>
      <c r="F2555" s="398">
        <v>660.4</v>
      </c>
      <c r="G2555" s="153">
        <f t="shared" si="267"/>
        <v>132.08000000000001</v>
      </c>
      <c r="H2555" s="226">
        <f t="shared" si="268"/>
        <v>792.48</v>
      </c>
    </row>
    <row r="2556" spans="2:8" x14ac:dyDescent="0.25">
      <c r="B2556" s="406">
        <v>10</v>
      </c>
      <c r="C2556" s="129" t="s">
        <v>3766</v>
      </c>
      <c r="D2556" s="162" t="s">
        <v>3764</v>
      </c>
      <c r="E2556" s="162" t="s">
        <v>3742</v>
      </c>
      <c r="F2556" s="398">
        <v>660.4</v>
      </c>
      <c r="G2556" s="153">
        <f t="shared" si="267"/>
        <v>132.08000000000001</v>
      </c>
      <c r="H2556" s="226">
        <f t="shared" si="268"/>
        <v>792.48</v>
      </c>
    </row>
    <row r="2557" spans="2:8" x14ac:dyDescent="0.25">
      <c r="B2557" s="406">
        <v>11</v>
      </c>
      <c r="C2557" s="129" t="s">
        <v>3767</v>
      </c>
      <c r="D2557" s="162" t="s">
        <v>3764</v>
      </c>
      <c r="E2557" s="162" t="s">
        <v>3742</v>
      </c>
      <c r="F2557" s="398">
        <v>657.3</v>
      </c>
      <c r="G2557" s="153">
        <f t="shared" si="267"/>
        <v>131.46</v>
      </c>
      <c r="H2557" s="226">
        <f t="shared" si="268"/>
        <v>788.76</v>
      </c>
    </row>
    <row r="2558" spans="2:8" x14ac:dyDescent="0.25">
      <c r="B2558" s="406">
        <v>12</v>
      </c>
      <c r="C2558" s="129" t="s">
        <v>3768</v>
      </c>
      <c r="D2558" s="162" t="s">
        <v>3764</v>
      </c>
      <c r="E2558" s="162" t="s">
        <v>3742</v>
      </c>
      <c r="F2558" s="398">
        <v>657.3</v>
      </c>
      <c r="G2558" s="153">
        <f t="shared" si="267"/>
        <v>131.46</v>
      </c>
      <c r="H2558" s="226">
        <f t="shared" si="268"/>
        <v>788.76</v>
      </c>
    </row>
    <row r="2559" spans="2:8" x14ac:dyDescent="0.25">
      <c r="B2559" s="406">
        <v>13</v>
      </c>
      <c r="C2559" s="129" t="s">
        <v>3769</v>
      </c>
      <c r="D2559" s="162" t="s">
        <v>3764</v>
      </c>
      <c r="E2559" s="162" t="s">
        <v>3742</v>
      </c>
      <c r="F2559" s="398">
        <v>642.70000000000005</v>
      </c>
      <c r="G2559" s="153">
        <f t="shared" si="267"/>
        <v>128.54</v>
      </c>
      <c r="H2559" s="226">
        <f t="shared" si="268"/>
        <v>771.24</v>
      </c>
    </row>
    <row r="2560" spans="2:8" x14ac:dyDescent="0.25">
      <c r="B2560" s="406">
        <v>14</v>
      </c>
      <c r="C2560" s="129" t="s">
        <v>3770</v>
      </c>
      <c r="D2560" s="162" t="s">
        <v>3764</v>
      </c>
      <c r="E2560" s="162" t="s">
        <v>3742</v>
      </c>
      <c r="F2560" s="398">
        <v>652</v>
      </c>
      <c r="G2560" s="153">
        <f t="shared" si="267"/>
        <v>130.4</v>
      </c>
      <c r="H2560" s="226">
        <f t="shared" si="268"/>
        <v>782.4</v>
      </c>
    </row>
    <row r="2561" spans="2:8" x14ac:dyDescent="0.25">
      <c r="B2561" s="406">
        <v>15</v>
      </c>
      <c r="C2561" s="129" t="s">
        <v>3771</v>
      </c>
      <c r="D2561" s="162" t="s">
        <v>3764</v>
      </c>
      <c r="E2561" s="162" t="s">
        <v>3742</v>
      </c>
      <c r="F2561" s="398">
        <v>672.9</v>
      </c>
      <c r="G2561" s="153">
        <f t="shared" si="267"/>
        <v>134.58000000000001</v>
      </c>
      <c r="H2561" s="226">
        <f t="shared" si="268"/>
        <v>807.48</v>
      </c>
    </row>
    <row r="2562" spans="2:8" x14ac:dyDescent="0.25">
      <c r="B2562" s="406">
        <v>16</v>
      </c>
      <c r="C2562" s="129" t="s">
        <v>3772</v>
      </c>
      <c r="D2562" s="162" t="s">
        <v>3764</v>
      </c>
      <c r="E2562" s="162" t="s">
        <v>3742</v>
      </c>
      <c r="F2562" s="398">
        <v>533.5</v>
      </c>
      <c r="G2562" s="153">
        <f t="shared" si="267"/>
        <v>106.7</v>
      </c>
      <c r="H2562" s="226">
        <f t="shared" si="268"/>
        <v>640.20000000000005</v>
      </c>
    </row>
    <row r="2563" spans="2:8" x14ac:dyDescent="0.25">
      <c r="B2563" s="406">
        <v>17</v>
      </c>
      <c r="C2563" s="129" t="s">
        <v>3773</v>
      </c>
      <c r="D2563" s="162" t="s">
        <v>3764</v>
      </c>
      <c r="E2563" s="162" t="s">
        <v>3742</v>
      </c>
      <c r="F2563" s="398">
        <v>533.5</v>
      </c>
      <c r="G2563" s="153">
        <f t="shared" si="267"/>
        <v>106.7</v>
      </c>
      <c r="H2563" s="226">
        <f t="shared" si="268"/>
        <v>640.20000000000005</v>
      </c>
    </row>
    <row r="2564" spans="2:8" x14ac:dyDescent="0.25">
      <c r="B2564" s="406">
        <v>18</v>
      </c>
      <c r="C2564" s="129" t="s">
        <v>3774</v>
      </c>
      <c r="D2564" s="162" t="s">
        <v>3764</v>
      </c>
      <c r="E2564" s="162" t="s">
        <v>3742</v>
      </c>
      <c r="F2564" s="398">
        <v>577.29999999999995</v>
      </c>
      <c r="G2564" s="153">
        <f t="shared" si="267"/>
        <v>115.46</v>
      </c>
      <c r="H2564" s="226">
        <f t="shared" si="268"/>
        <v>692.76</v>
      </c>
    </row>
    <row r="2565" spans="2:8" x14ac:dyDescent="0.25">
      <c r="B2565" s="406">
        <v>19</v>
      </c>
      <c r="C2565" s="129" t="s">
        <v>3775</v>
      </c>
      <c r="D2565" s="162" t="s">
        <v>3764</v>
      </c>
      <c r="E2565" s="162" t="s">
        <v>3742</v>
      </c>
      <c r="F2565" s="398">
        <v>577.29999999999995</v>
      </c>
      <c r="G2565" s="153">
        <f t="shared" si="267"/>
        <v>115.46</v>
      </c>
      <c r="H2565" s="226">
        <f t="shared" si="268"/>
        <v>692.76</v>
      </c>
    </row>
    <row r="2566" spans="2:8" x14ac:dyDescent="0.25">
      <c r="B2566" s="406">
        <v>20</v>
      </c>
      <c r="C2566" s="129" t="s">
        <v>3776</v>
      </c>
      <c r="D2566" s="162" t="s">
        <v>3764</v>
      </c>
      <c r="E2566" s="162" t="s">
        <v>3742</v>
      </c>
      <c r="F2566" s="398">
        <v>533.5</v>
      </c>
      <c r="G2566" s="153">
        <f t="shared" si="267"/>
        <v>106.7</v>
      </c>
      <c r="H2566" s="226">
        <f t="shared" si="268"/>
        <v>640.20000000000005</v>
      </c>
    </row>
    <row r="2567" spans="2:8" x14ac:dyDescent="0.25">
      <c r="B2567" s="406">
        <v>21</v>
      </c>
      <c r="C2567" s="129" t="s">
        <v>3777</v>
      </c>
      <c r="D2567" s="162" t="s">
        <v>3778</v>
      </c>
      <c r="E2567" s="162" t="s">
        <v>3742</v>
      </c>
      <c r="F2567" s="398">
        <v>1315.6</v>
      </c>
      <c r="G2567" s="153">
        <f t="shared" si="267"/>
        <v>263.12</v>
      </c>
      <c r="H2567" s="226">
        <f t="shared" si="268"/>
        <v>1578.7199999999998</v>
      </c>
    </row>
    <row r="2568" spans="2:8" x14ac:dyDescent="0.25">
      <c r="B2568" s="406">
        <v>22</v>
      </c>
      <c r="C2568" s="129" t="s">
        <v>3779</v>
      </c>
      <c r="D2568" s="162" t="s">
        <v>3780</v>
      </c>
      <c r="E2568" s="162" t="s">
        <v>3742</v>
      </c>
      <c r="F2568" s="398">
        <v>1494.5</v>
      </c>
      <c r="G2568" s="153">
        <f t="shared" si="267"/>
        <v>298.89999999999998</v>
      </c>
      <c r="H2568" s="226">
        <f t="shared" si="268"/>
        <v>1793.4</v>
      </c>
    </row>
    <row r="2569" spans="2:8" x14ac:dyDescent="0.25">
      <c r="B2569" s="406">
        <v>23</v>
      </c>
      <c r="C2569" s="129" t="s">
        <v>3781</v>
      </c>
      <c r="D2569" s="162" t="s">
        <v>3778</v>
      </c>
      <c r="E2569" s="162" t="s">
        <v>3742</v>
      </c>
      <c r="F2569" s="398">
        <v>1174.2</v>
      </c>
      <c r="G2569" s="153">
        <f t="shared" si="267"/>
        <v>234.84</v>
      </c>
      <c r="H2569" s="226">
        <f t="shared" si="268"/>
        <v>1409.04</v>
      </c>
    </row>
    <row r="2570" spans="2:8" x14ac:dyDescent="0.25">
      <c r="B2570" s="406">
        <v>24</v>
      </c>
      <c r="C2570" s="129" t="s">
        <v>3782</v>
      </c>
      <c r="D2570" s="162" t="s">
        <v>3778</v>
      </c>
      <c r="E2570" s="162" t="s">
        <v>3742</v>
      </c>
      <c r="F2570" s="398">
        <v>1315.3</v>
      </c>
      <c r="G2570" s="153">
        <f t="shared" si="267"/>
        <v>263.06</v>
      </c>
      <c r="H2570" s="226">
        <f t="shared" si="268"/>
        <v>1578.36</v>
      </c>
    </row>
    <row r="2571" spans="2:8" x14ac:dyDescent="0.25">
      <c r="B2571" s="406">
        <v>25</v>
      </c>
      <c r="C2571" s="129" t="s">
        <v>3783</v>
      </c>
      <c r="D2571" s="162" t="s">
        <v>3784</v>
      </c>
      <c r="E2571" s="162" t="s">
        <v>3742</v>
      </c>
      <c r="F2571" s="398">
        <v>1254.8</v>
      </c>
      <c r="G2571" s="153">
        <f t="shared" si="267"/>
        <v>250.96</v>
      </c>
      <c r="H2571" s="226">
        <f t="shared" si="268"/>
        <v>1505.76</v>
      </c>
    </row>
    <row r="2572" spans="2:8" x14ac:dyDescent="0.25">
      <c r="B2572" s="406">
        <v>26</v>
      </c>
      <c r="C2572" s="129" t="s">
        <v>3785</v>
      </c>
      <c r="D2572" s="162" t="s">
        <v>3786</v>
      </c>
      <c r="E2572" s="162" t="s">
        <v>3742</v>
      </c>
      <c r="F2572" s="398">
        <v>1051.3</v>
      </c>
      <c r="G2572" s="153">
        <f t="shared" si="267"/>
        <v>210.26</v>
      </c>
      <c r="H2572" s="226">
        <f t="shared" si="268"/>
        <v>1261.56</v>
      </c>
    </row>
    <row r="2573" spans="2:8" x14ac:dyDescent="0.25">
      <c r="B2573" s="406">
        <v>27</v>
      </c>
      <c r="C2573" s="129" t="s">
        <v>3787</v>
      </c>
      <c r="D2573" s="162" t="s">
        <v>3778</v>
      </c>
      <c r="E2573" s="162" t="s">
        <v>3742</v>
      </c>
      <c r="F2573" s="398">
        <v>983.8</v>
      </c>
      <c r="G2573" s="153">
        <f t="shared" si="267"/>
        <v>196.76</v>
      </c>
      <c r="H2573" s="226">
        <f t="shared" si="268"/>
        <v>1180.56</v>
      </c>
    </row>
    <row r="2574" spans="2:8" x14ac:dyDescent="0.25">
      <c r="B2574" s="406">
        <v>28</v>
      </c>
      <c r="C2574" s="129" t="s">
        <v>3788</v>
      </c>
      <c r="D2574" s="162" t="s">
        <v>3780</v>
      </c>
      <c r="E2574" s="162" t="s">
        <v>3742</v>
      </c>
      <c r="F2574" s="398">
        <v>2080</v>
      </c>
      <c r="G2574" s="153">
        <f t="shared" si="267"/>
        <v>416</v>
      </c>
      <c r="H2574" s="226">
        <f t="shared" si="268"/>
        <v>2496</v>
      </c>
    </row>
    <row r="2575" spans="2:8" x14ac:dyDescent="0.25">
      <c r="B2575" s="406">
        <v>29</v>
      </c>
      <c r="C2575" s="129" t="s">
        <v>3789</v>
      </c>
      <c r="D2575" s="162" t="s">
        <v>3790</v>
      </c>
      <c r="E2575" s="162" t="s">
        <v>3742</v>
      </c>
      <c r="F2575" s="398">
        <v>393.1</v>
      </c>
      <c r="G2575" s="153">
        <f t="shared" si="267"/>
        <v>78.62</v>
      </c>
      <c r="H2575" s="226">
        <f t="shared" si="268"/>
        <v>471.72</v>
      </c>
    </row>
    <row r="2576" spans="2:8" x14ac:dyDescent="0.25">
      <c r="B2576" s="406">
        <v>30</v>
      </c>
      <c r="C2576" s="129" t="s">
        <v>3791</v>
      </c>
      <c r="D2576" s="162" t="s">
        <v>3792</v>
      </c>
      <c r="E2576" s="162" t="s">
        <v>3742</v>
      </c>
      <c r="F2576" s="398">
        <v>400.4</v>
      </c>
      <c r="G2576" s="153">
        <f t="shared" si="267"/>
        <v>80.08</v>
      </c>
      <c r="H2576" s="226">
        <f t="shared" si="268"/>
        <v>480.47999999999996</v>
      </c>
    </row>
    <row r="2577" spans="2:8" x14ac:dyDescent="0.25">
      <c r="B2577" s="406">
        <v>31</v>
      </c>
      <c r="C2577" s="129" t="s">
        <v>3793</v>
      </c>
      <c r="D2577" s="162" t="s">
        <v>3794</v>
      </c>
      <c r="E2577" s="162" t="s">
        <v>3742</v>
      </c>
      <c r="F2577" s="398">
        <v>1033.8</v>
      </c>
      <c r="G2577" s="153">
        <f t="shared" si="267"/>
        <v>206.76</v>
      </c>
      <c r="H2577" s="226">
        <f t="shared" si="268"/>
        <v>1240.56</v>
      </c>
    </row>
    <row r="2578" spans="2:8" x14ac:dyDescent="0.25">
      <c r="B2578" s="406">
        <v>32</v>
      </c>
      <c r="C2578" s="129" t="s">
        <v>3795</v>
      </c>
      <c r="D2578" s="162" t="s">
        <v>3780</v>
      </c>
      <c r="E2578" s="162" t="s">
        <v>3742</v>
      </c>
      <c r="F2578" s="398">
        <v>1273</v>
      </c>
      <c r="G2578" s="153">
        <f t="shared" si="267"/>
        <v>254.6</v>
      </c>
      <c r="H2578" s="226">
        <f t="shared" si="268"/>
        <v>1527.6</v>
      </c>
    </row>
    <row r="2579" spans="2:8" x14ac:dyDescent="0.25">
      <c r="B2579" s="406">
        <v>33</v>
      </c>
      <c r="C2579" s="129" t="s">
        <v>3796</v>
      </c>
      <c r="D2579" s="162" t="s">
        <v>3780</v>
      </c>
      <c r="E2579" s="162" t="s">
        <v>3742</v>
      </c>
      <c r="F2579" s="398">
        <v>1464.3</v>
      </c>
      <c r="G2579" s="153">
        <f t="shared" si="267"/>
        <v>292.86</v>
      </c>
      <c r="H2579" s="226">
        <f t="shared" si="268"/>
        <v>1757.1599999999999</v>
      </c>
    </row>
    <row r="2580" spans="2:8" x14ac:dyDescent="0.25">
      <c r="B2580" s="406">
        <v>34</v>
      </c>
      <c r="C2580" s="129" t="s">
        <v>3797</v>
      </c>
      <c r="D2580" s="162" t="s">
        <v>3762</v>
      </c>
      <c r="E2580" s="162" t="s">
        <v>3742</v>
      </c>
      <c r="F2580" s="398">
        <v>1258.4000000000001</v>
      </c>
      <c r="G2580" s="153">
        <f t="shared" si="267"/>
        <v>251.68</v>
      </c>
      <c r="H2580" s="226">
        <f t="shared" si="268"/>
        <v>1510.0800000000002</v>
      </c>
    </row>
    <row r="2581" spans="2:8" x14ac:dyDescent="0.25">
      <c r="B2581" s="406">
        <v>35</v>
      </c>
      <c r="C2581" s="129" t="s">
        <v>3798</v>
      </c>
      <c r="D2581" s="162" t="s">
        <v>3799</v>
      </c>
      <c r="E2581" s="162" t="s">
        <v>3742</v>
      </c>
      <c r="F2581" s="398">
        <v>635.70000000000005</v>
      </c>
      <c r="G2581" s="153">
        <f t="shared" si="267"/>
        <v>127.14</v>
      </c>
      <c r="H2581" s="226">
        <f t="shared" si="268"/>
        <v>762.84</v>
      </c>
    </row>
    <row r="2582" spans="2:8" x14ac:dyDescent="0.25">
      <c r="B2582" s="406">
        <v>36</v>
      </c>
      <c r="C2582" s="129" t="s">
        <v>3800</v>
      </c>
      <c r="D2582" s="162" t="s">
        <v>3799</v>
      </c>
      <c r="E2582" s="162" t="s">
        <v>3742</v>
      </c>
      <c r="F2582" s="398">
        <v>635.70000000000005</v>
      </c>
      <c r="G2582" s="153">
        <f t="shared" si="267"/>
        <v>127.14</v>
      </c>
      <c r="H2582" s="226">
        <f t="shared" si="268"/>
        <v>762.84</v>
      </c>
    </row>
    <row r="2583" spans="2:8" x14ac:dyDescent="0.25">
      <c r="B2583" s="406">
        <v>37</v>
      </c>
      <c r="C2583" s="129" t="s">
        <v>3801</v>
      </c>
      <c r="D2583" s="162" t="s">
        <v>3794</v>
      </c>
      <c r="E2583" s="162" t="s">
        <v>3742</v>
      </c>
      <c r="F2583" s="398">
        <v>1174.2</v>
      </c>
      <c r="G2583" s="153">
        <f t="shared" si="267"/>
        <v>234.84</v>
      </c>
      <c r="H2583" s="226">
        <f t="shared" si="268"/>
        <v>1409.04</v>
      </c>
    </row>
    <row r="2584" spans="2:8" x14ac:dyDescent="0.25">
      <c r="B2584" s="406">
        <v>38</v>
      </c>
      <c r="C2584" s="129" t="s">
        <v>3802</v>
      </c>
      <c r="D2584" s="162" t="s">
        <v>3794</v>
      </c>
      <c r="E2584" s="162" t="s">
        <v>3742</v>
      </c>
      <c r="F2584" s="398">
        <v>1222</v>
      </c>
      <c r="G2584" s="153">
        <f t="shared" si="267"/>
        <v>244.4</v>
      </c>
      <c r="H2584" s="226">
        <f t="shared" si="268"/>
        <v>1466.4</v>
      </c>
    </row>
    <row r="2585" spans="2:8" x14ac:dyDescent="0.25">
      <c r="B2585" s="406">
        <v>39</v>
      </c>
      <c r="C2585" s="129" t="s">
        <v>3803</v>
      </c>
      <c r="D2585" s="162" t="s">
        <v>3794</v>
      </c>
      <c r="E2585" s="162" t="s">
        <v>3742</v>
      </c>
      <c r="F2585" s="398">
        <v>1291.7</v>
      </c>
      <c r="G2585" s="153">
        <f t="shared" si="267"/>
        <v>258.33999999999997</v>
      </c>
      <c r="H2585" s="226">
        <f t="shared" si="268"/>
        <v>1550.04</v>
      </c>
    </row>
    <row r="2586" spans="2:8" x14ac:dyDescent="0.25">
      <c r="B2586" s="406">
        <v>40</v>
      </c>
      <c r="C2586" s="129" t="s">
        <v>3804</v>
      </c>
      <c r="D2586" s="162" t="s">
        <v>3794</v>
      </c>
      <c r="E2586" s="162" t="s">
        <v>3742</v>
      </c>
      <c r="F2586" s="398">
        <v>1216.8</v>
      </c>
      <c r="G2586" s="153">
        <f t="shared" si="267"/>
        <v>243.36</v>
      </c>
      <c r="H2586" s="226">
        <f t="shared" si="268"/>
        <v>1460.1599999999999</v>
      </c>
    </row>
    <row r="2587" spans="2:8" x14ac:dyDescent="0.25">
      <c r="B2587" s="406">
        <v>41</v>
      </c>
      <c r="C2587" s="129" t="s">
        <v>3805</v>
      </c>
      <c r="D2587" s="162" t="s">
        <v>3794</v>
      </c>
      <c r="E2587" s="162" t="s">
        <v>3742</v>
      </c>
      <c r="F2587" s="398">
        <v>1216.8</v>
      </c>
      <c r="G2587" s="153">
        <f t="shared" si="267"/>
        <v>243.36</v>
      </c>
      <c r="H2587" s="226">
        <f t="shared" si="268"/>
        <v>1460.1599999999999</v>
      </c>
    </row>
    <row r="2588" spans="2:8" x14ac:dyDescent="0.25">
      <c r="B2588" s="406">
        <v>42</v>
      </c>
      <c r="C2588" s="129" t="s">
        <v>3806</v>
      </c>
      <c r="D2588" s="162" t="s">
        <v>3786</v>
      </c>
      <c r="E2588" s="162" t="s">
        <v>3742</v>
      </c>
      <c r="F2588" s="398">
        <v>1216.8</v>
      </c>
      <c r="G2588" s="153">
        <f t="shared" si="267"/>
        <v>243.36</v>
      </c>
      <c r="H2588" s="226">
        <f t="shared" si="268"/>
        <v>1460.1599999999999</v>
      </c>
    </row>
    <row r="2589" spans="2:8" x14ac:dyDescent="0.25">
      <c r="B2589" s="406">
        <v>43</v>
      </c>
      <c r="C2589" s="129" t="s">
        <v>3807</v>
      </c>
      <c r="D2589" s="162" t="s">
        <v>3808</v>
      </c>
      <c r="E2589" s="162" t="s">
        <v>3742</v>
      </c>
      <c r="F2589" s="398">
        <v>1254.2</v>
      </c>
      <c r="G2589" s="153">
        <f t="shared" si="267"/>
        <v>250.84</v>
      </c>
      <c r="H2589" s="226">
        <f t="shared" si="268"/>
        <v>1505.04</v>
      </c>
    </row>
    <row r="2590" spans="2:8" x14ac:dyDescent="0.25">
      <c r="B2590" s="406">
        <v>44</v>
      </c>
      <c r="C2590" s="129" t="s">
        <v>3809</v>
      </c>
      <c r="D2590" s="396"/>
      <c r="E2590" s="396"/>
      <c r="F2590" s="396"/>
      <c r="G2590" s="395"/>
      <c r="H2590" s="407"/>
    </row>
    <row r="2591" spans="2:8" x14ac:dyDescent="0.25">
      <c r="B2591" s="410">
        <v>44.1</v>
      </c>
      <c r="C2591" s="129" t="s">
        <v>3810</v>
      </c>
      <c r="D2591" s="162" t="s">
        <v>3811</v>
      </c>
      <c r="E2591" s="162" t="s">
        <v>3742</v>
      </c>
      <c r="F2591" s="398">
        <v>1963.5</v>
      </c>
      <c r="G2591" s="153">
        <f t="shared" ref="G2591:G2606" si="269">ROUND(F2591*0.2,2)</f>
        <v>392.7</v>
      </c>
      <c r="H2591" s="226">
        <f t="shared" ref="H2591:H2606" si="270">G2591+F2591</f>
        <v>2356.1999999999998</v>
      </c>
    </row>
    <row r="2592" spans="2:8" x14ac:dyDescent="0.25">
      <c r="B2592" s="410">
        <v>44.2</v>
      </c>
      <c r="C2592" s="129" t="s">
        <v>3812</v>
      </c>
      <c r="D2592" s="162" t="s">
        <v>3811</v>
      </c>
      <c r="E2592" s="162" t="s">
        <v>3742</v>
      </c>
      <c r="F2592" s="398">
        <v>1996.8</v>
      </c>
      <c r="G2592" s="153">
        <f t="shared" si="269"/>
        <v>399.36</v>
      </c>
      <c r="H2592" s="226">
        <f t="shared" si="270"/>
        <v>2396.16</v>
      </c>
    </row>
    <row r="2593" spans="2:8" ht="31.5" x14ac:dyDescent="0.25">
      <c r="B2593" s="410">
        <v>44.3</v>
      </c>
      <c r="C2593" s="129" t="s">
        <v>3813</v>
      </c>
      <c r="D2593" s="162" t="s">
        <v>3811</v>
      </c>
      <c r="E2593" s="162" t="s">
        <v>3742</v>
      </c>
      <c r="F2593" s="398">
        <v>2110.1</v>
      </c>
      <c r="G2593" s="153">
        <f t="shared" si="269"/>
        <v>422.02</v>
      </c>
      <c r="H2593" s="226">
        <f t="shared" si="270"/>
        <v>2532.12</v>
      </c>
    </row>
    <row r="2594" spans="2:8" ht="63" x14ac:dyDescent="0.25">
      <c r="B2594" s="410">
        <v>44.4</v>
      </c>
      <c r="C2594" s="399" t="s">
        <v>3814</v>
      </c>
      <c r="D2594" s="162" t="s">
        <v>3811</v>
      </c>
      <c r="E2594" s="162" t="s">
        <v>3742</v>
      </c>
      <c r="F2594" s="398">
        <v>2722.7</v>
      </c>
      <c r="G2594" s="153">
        <f t="shared" si="269"/>
        <v>544.54</v>
      </c>
      <c r="H2594" s="226">
        <f t="shared" si="270"/>
        <v>3267.24</v>
      </c>
    </row>
    <row r="2595" spans="2:8" ht="63" x14ac:dyDescent="0.25">
      <c r="B2595" s="410">
        <v>44.5</v>
      </c>
      <c r="C2595" s="399" t="s">
        <v>3815</v>
      </c>
      <c r="D2595" s="162" t="s">
        <v>3811</v>
      </c>
      <c r="E2595" s="162" t="s">
        <v>3742</v>
      </c>
      <c r="F2595" s="398">
        <v>2616.6</v>
      </c>
      <c r="G2595" s="153">
        <f t="shared" si="269"/>
        <v>523.32000000000005</v>
      </c>
      <c r="H2595" s="226">
        <f t="shared" si="270"/>
        <v>3139.92</v>
      </c>
    </row>
    <row r="2596" spans="2:8" ht="31.5" x14ac:dyDescent="0.25">
      <c r="B2596" s="410">
        <v>44.6</v>
      </c>
      <c r="C2596" s="129" t="s">
        <v>3816</v>
      </c>
      <c r="D2596" s="162" t="s">
        <v>3811</v>
      </c>
      <c r="E2596" s="162" t="s">
        <v>3742</v>
      </c>
      <c r="F2596" s="398">
        <v>3452.8</v>
      </c>
      <c r="G2596" s="153">
        <f t="shared" si="269"/>
        <v>690.56</v>
      </c>
      <c r="H2596" s="226">
        <f t="shared" si="270"/>
        <v>4143.3600000000006</v>
      </c>
    </row>
    <row r="2597" spans="2:8" ht="47.25" x14ac:dyDescent="0.25">
      <c r="B2597" s="410">
        <v>44.7</v>
      </c>
      <c r="C2597" s="399" t="s">
        <v>3817</v>
      </c>
      <c r="D2597" s="162" t="s">
        <v>3811</v>
      </c>
      <c r="E2597" s="162" t="s">
        <v>3742</v>
      </c>
      <c r="F2597" s="398">
        <v>4155.8</v>
      </c>
      <c r="G2597" s="153">
        <f t="shared" si="269"/>
        <v>831.16</v>
      </c>
      <c r="H2597" s="226">
        <f t="shared" si="270"/>
        <v>4986.96</v>
      </c>
    </row>
    <row r="2598" spans="2:8" x14ac:dyDescent="0.25">
      <c r="B2598" s="406">
        <v>45</v>
      </c>
      <c r="C2598" s="129" t="s">
        <v>3818</v>
      </c>
      <c r="D2598" s="162" t="s">
        <v>3780</v>
      </c>
      <c r="E2598" s="162" t="s">
        <v>3742</v>
      </c>
      <c r="F2598" s="398">
        <v>1372.8</v>
      </c>
      <c r="G2598" s="153">
        <f t="shared" si="269"/>
        <v>274.56</v>
      </c>
      <c r="H2598" s="226">
        <f t="shared" si="270"/>
        <v>1647.36</v>
      </c>
    </row>
    <row r="2599" spans="2:8" x14ac:dyDescent="0.25">
      <c r="B2599" s="406">
        <v>46</v>
      </c>
      <c r="C2599" s="129" t="s">
        <v>3819</v>
      </c>
      <c r="D2599" s="162" t="s">
        <v>3820</v>
      </c>
      <c r="E2599" s="162" t="s">
        <v>3742</v>
      </c>
      <c r="F2599" s="398">
        <v>786.2</v>
      </c>
      <c r="G2599" s="153">
        <f t="shared" si="269"/>
        <v>157.24</v>
      </c>
      <c r="H2599" s="226">
        <f t="shared" si="270"/>
        <v>943.44</v>
      </c>
    </row>
    <row r="2600" spans="2:8" ht="31.5" x14ac:dyDescent="0.25">
      <c r="B2600" s="406">
        <v>47</v>
      </c>
      <c r="C2600" s="129" t="s">
        <v>3821</v>
      </c>
      <c r="D2600" s="162" t="s">
        <v>3822</v>
      </c>
      <c r="E2600" s="162" t="s">
        <v>3742</v>
      </c>
      <c r="F2600" s="398">
        <v>364</v>
      </c>
      <c r="G2600" s="153">
        <f t="shared" si="269"/>
        <v>72.8</v>
      </c>
      <c r="H2600" s="226">
        <f t="shared" si="270"/>
        <v>436.8</v>
      </c>
    </row>
    <row r="2601" spans="2:8" ht="31.5" x14ac:dyDescent="0.25">
      <c r="B2601" s="406">
        <v>48</v>
      </c>
      <c r="C2601" s="129" t="s">
        <v>3823</v>
      </c>
      <c r="D2601" s="162" t="s">
        <v>3824</v>
      </c>
      <c r="E2601" s="162" t="s">
        <v>3742</v>
      </c>
      <c r="F2601" s="398">
        <v>1716</v>
      </c>
      <c r="G2601" s="153">
        <f t="shared" si="269"/>
        <v>343.2</v>
      </c>
      <c r="H2601" s="226">
        <f t="shared" si="270"/>
        <v>2059.1999999999998</v>
      </c>
    </row>
    <row r="2602" spans="2:8" x14ac:dyDescent="0.25">
      <c r="B2602" s="406">
        <v>49</v>
      </c>
      <c r="C2602" s="129" t="s">
        <v>3825</v>
      </c>
      <c r="D2602" s="162" t="s">
        <v>3826</v>
      </c>
      <c r="E2602" s="162" t="s">
        <v>3742</v>
      </c>
      <c r="F2602" s="398">
        <v>457.6</v>
      </c>
      <c r="G2602" s="153">
        <f t="shared" si="269"/>
        <v>91.52</v>
      </c>
      <c r="H2602" s="226">
        <f t="shared" si="270"/>
        <v>549.12</v>
      </c>
    </row>
    <row r="2603" spans="2:8" x14ac:dyDescent="0.25">
      <c r="B2603" s="406">
        <v>50</v>
      </c>
      <c r="C2603" s="129" t="s">
        <v>3827</v>
      </c>
      <c r="D2603" s="162" t="s">
        <v>3828</v>
      </c>
      <c r="E2603" s="162" t="s">
        <v>3742</v>
      </c>
      <c r="F2603" s="398">
        <v>598</v>
      </c>
      <c r="G2603" s="153">
        <f t="shared" si="269"/>
        <v>119.6</v>
      </c>
      <c r="H2603" s="226">
        <f t="shared" si="270"/>
        <v>717.6</v>
      </c>
    </row>
    <row r="2604" spans="2:8" x14ac:dyDescent="0.25">
      <c r="B2604" s="406">
        <v>51</v>
      </c>
      <c r="C2604" s="129" t="s">
        <v>3829</v>
      </c>
      <c r="D2604" s="162" t="s">
        <v>3790</v>
      </c>
      <c r="E2604" s="162" t="s">
        <v>3742</v>
      </c>
      <c r="F2604" s="398">
        <v>182</v>
      </c>
      <c r="G2604" s="153">
        <f t="shared" si="269"/>
        <v>36.4</v>
      </c>
      <c r="H2604" s="226">
        <f t="shared" si="270"/>
        <v>218.4</v>
      </c>
    </row>
    <row r="2605" spans="2:8" x14ac:dyDescent="0.25">
      <c r="B2605" s="406">
        <v>52</v>
      </c>
      <c r="C2605" s="129" t="s">
        <v>3830</v>
      </c>
      <c r="D2605" s="162" t="s">
        <v>3808</v>
      </c>
      <c r="E2605" s="162" t="s">
        <v>3742</v>
      </c>
      <c r="F2605" s="398">
        <v>1716</v>
      </c>
      <c r="G2605" s="153">
        <f t="shared" si="269"/>
        <v>343.2</v>
      </c>
      <c r="H2605" s="226">
        <f t="shared" si="270"/>
        <v>2059.1999999999998</v>
      </c>
    </row>
    <row r="2606" spans="2:8" ht="47.25" x14ac:dyDescent="0.25">
      <c r="B2606" s="406">
        <v>53</v>
      </c>
      <c r="C2606" s="399" t="s">
        <v>3831</v>
      </c>
      <c r="D2606" s="162" t="s">
        <v>3832</v>
      </c>
      <c r="E2606" s="162" t="s">
        <v>3742</v>
      </c>
      <c r="F2606" s="398">
        <v>145</v>
      </c>
      <c r="G2606" s="153">
        <f t="shared" si="269"/>
        <v>29</v>
      </c>
      <c r="H2606" s="226">
        <f t="shared" si="270"/>
        <v>174</v>
      </c>
    </row>
    <row r="2607" spans="2:8" ht="31.5" x14ac:dyDescent="0.25">
      <c r="B2607" s="406">
        <v>54</v>
      </c>
      <c r="C2607" s="129" t="s">
        <v>3833</v>
      </c>
      <c r="D2607" s="396"/>
      <c r="E2607" s="396"/>
      <c r="F2607" s="396"/>
      <c r="G2607" s="395"/>
      <c r="H2607" s="407"/>
    </row>
    <row r="2608" spans="2:8" x14ac:dyDescent="0.25">
      <c r="B2608" s="408">
        <v>54.1</v>
      </c>
      <c r="C2608" s="129" t="s">
        <v>3834</v>
      </c>
      <c r="D2608" s="396"/>
      <c r="E2608" s="162" t="s">
        <v>3742</v>
      </c>
      <c r="F2608" s="398">
        <v>102.3</v>
      </c>
      <c r="G2608" s="153">
        <f t="shared" ref="G2608:G2618" si="271">ROUND(F2608*0.2,2)</f>
        <v>20.46</v>
      </c>
      <c r="H2608" s="226">
        <f t="shared" ref="H2608:H2618" si="272">G2608+F2608</f>
        <v>122.75999999999999</v>
      </c>
    </row>
    <row r="2609" spans="2:8" x14ac:dyDescent="0.25">
      <c r="B2609" s="408">
        <v>54.2</v>
      </c>
      <c r="C2609" s="129" t="s">
        <v>3835</v>
      </c>
      <c r="D2609" s="396"/>
      <c r="E2609" s="162" t="s">
        <v>3742</v>
      </c>
      <c r="F2609" s="398">
        <v>192.2</v>
      </c>
      <c r="G2609" s="153">
        <f t="shared" si="271"/>
        <v>38.44</v>
      </c>
      <c r="H2609" s="226">
        <f t="shared" si="272"/>
        <v>230.64</v>
      </c>
    </row>
    <row r="2610" spans="2:8" x14ac:dyDescent="0.25">
      <c r="B2610" s="408">
        <v>54.3</v>
      </c>
      <c r="C2610" s="129" t="s">
        <v>3836</v>
      </c>
      <c r="D2610" s="396"/>
      <c r="E2610" s="162" t="s">
        <v>3742</v>
      </c>
      <c r="F2610" s="398">
        <v>332</v>
      </c>
      <c r="G2610" s="153">
        <f t="shared" si="271"/>
        <v>66.400000000000006</v>
      </c>
      <c r="H2610" s="226">
        <f t="shared" si="272"/>
        <v>398.4</v>
      </c>
    </row>
    <row r="2611" spans="2:8" x14ac:dyDescent="0.25">
      <c r="B2611" s="408">
        <v>54.4</v>
      </c>
      <c r="C2611" s="129" t="s">
        <v>3837</v>
      </c>
      <c r="D2611" s="396"/>
      <c r="E2611" s="162" t="s">
        <v>3742</v>
      </c>
      <c r="F2611" s="398">
        <v>399.4</v>
      </c>
      <c r="G2611" s="153">
        <f t="shared" si="271"/>
        <v>79.88</v>
      </c>
      <c r="H2611" s="226">
        <f t="shared" si="272"/>
        <v>479.28</v>
      </c>
    </row>
    <row r="2612" spans="2:8" x14ac:dyDescent="0.25">
      <c r="B2612" s="408">
        <v>54.5</v>
      </c>
      <c r="C2612" s="129" t="s">
        <v>3838</v>
      </c>
      <c r="D2612" s="396"/>
      <c r="E2612" s="162" t="s">
        <v>3742</v>
      </c>
      <c r="F2612" s="398">
        <v>511.7</v>
      </c>
      <c r="G2612" s="153">
        <f t="shared" si="271"/>
        <v>102.34</v>
      </c>
      <c r="H2612" s="226">
        <f t="shared" si="272"/>
        <v>614.04</v>
      </c>
    </row>
    <row r="2613" spans="2:8" x14ac:dyDescent="0.25">
      <c r="B2613" s="408">
        <v>54.6</v>
      </c>
      <c r="C2613" s="129" t="s">
        <v>3839</v>
      </c>
      <c r="D2613" s="396"/>
      <c r="E2613" s="162" t="s">
        <v>3742</v>
      </c>
      <c r="F2613" s="398">
        <v>629</v>
      </c>
      <c r="G2613" s="153">
        <f t="shared" si="271"/>
        <v>125.8</v>
      </c>
      <c r="H2613" s="226">
        <f t="shared" si="272"/>
        <v>754.8</v>
      </c>
    </row>
    <row r="2614" spans="2:8" x14ac:dyDescent="0.25">
      <c r="B2614" s="408">
        <v>54.7</v>
      </c>
      <c r="C2614" s="129" t="s">
        <v>3840</v>
      </c>
      <c r="D2614" s="396"/>
      <c r="E2614" s="162" t="s">
        <v>3742</v>
      </c>
      <c r="F2614" s="398">
        <v>898.6</v>
      </c>
      <c r="G2614" s="153">
        <f t="shared" si="271"/>
        <v>179.72</v>
      </c>
      <c r="H2614" s="226">
        <f t="shared" si="272"/>
        <v>1078.32</v>
      </c>
    </row>
    <row r="2615" spans="2:8" x14ac:dyDescent="0.25">
      <c r="B2615" s="408">
        <v>54.8</v>
      </c>
      <c r="C2615" s="129" t="s">
        <v>3841</v>
      </c>
      <c r="D2615" s="396"/>
      <c r="E2615" s="162" t="s">
        <v>3742</v>
      </c>
      <c r="F2615" s="398">
        <v>1347.8</v>
      </c>
      <c r="G2615" s="153">
        <f t="shared" si="271"/>
        <v>269.56</v>
      </c>
      <c r="H2615" s="226">
        <f t="shared" si="272"/>
        <v>1617.36</v>
      </c>
    </row>
    <row r="2616" spans="2:8" x14ac:dyDescent="0.25">
      <c r="B2616" s="408">
        <v>54.9</v>
      </c>
      <c r="C2616" s="129" t="s">
        <v>3842</v>
      </c>
      <c r="D2616" s="396"/>
      <c r="E2616" s="162" t="s">
        <v>3742</v>
      </c>
      <c r="F2616" s="398">
        <v>1797.1</v>
      </c>
      <c r="G2616" s="153">
        <f t="shared" si="271"/>
        <v>359.42</v>
      </c>
      <c r="H2616" s="226">
        <f t="shared" si="272"/>
        <v>2156.52</v>
      </c>
    </row>
    <row r="2617" spans="2:8" ht="47.25" x14ac:dyDescent="0.25">
      <c r="B2617" s="406">
        <v>55</v>
      </c>
      <c r="C2617" s="399" t="s">
        <v>3843</v>
      </c>
      <c r="D2617" s="396"/>
      <c r="E2617" s="162" t="s">
        <v>3742</v>
      </c>
      <c r="F2617" s="162" t="s">
        <v>3844</v>
      </c>
      <c r="G2617" s="153">
        <f t="shared" si="271"/>
        <v>128.54</v>
      </c>
      <c r="H2617" s="226">
        <f t="shared" si="272"/>
        <v>771.24</v>
      </c>
    </row>
    <row r="2618" spans="2:8" ht="47.25" x14ac:dyDescent="0.25">
      <c r="B2618" s="406">
        <v>56</v>
      </c>
      <c r="C2618" s="129" t="s">
        <v>3845</v>
      </c>
      <c r="D2618" s="396"/>
      <c r="E2618" s="162" t="s">
        <v>3846</v>
      </c>
      <c r="F2618" s="400">
        <v>624</v>
      </c>
      <c r="G2618" s="153">
        <f t="shared" si="271"/>
        <v>124.8</v>
      </c>
      <c r="H2618" s="226">
        <f t="shared" si="272"/>
        <v>748.8</v>
      </c>
    </row>
    <row r="2619" spans="2:8" x14ac:dyDescent="0.25">
      <c r="B2619" s="406">
        <v>57</v>
      </c>
      <c r="C2619" s="129" t="s">
        <v>3847</v>
      </c>
      <c r="D2619" s="396"/>
      <c r="E2619" s="396"/>
      <c r="F2619" s="396"/>
      <c r="G2619" s="395"/>
      <c r="H2619" s="407"/>
    </row>
    <row r="2620" spans="2:8" ht="47.25" x14ac:dyDescent="0.25">
      <c r="B2620" s="408">
        <v>57.1</v>
      </c>
      <c r="C2620" s="129" t="s">
        <v>3848</v>
      </c>
      <c r="D2620" s="396" t="s">
        <v>3849</v>
      </c>
      <c r="E2620" s="162" t="s">
        <v>3742</v>
      </c>
      <c r="F2620" s="162" t="s">
        <v>3850</v>
      </c>
      <c r="G2620" s="153">
        <f t="shared" ref="G2620:G2637" si="273">ROUND(F2620*0.2,2)</f>
        <v>80.540000000000006</v>
      </c>
      <c r="H2620" s="226">
        <f t="shared" ref="H2620:H2637" si="274">G2620+F2620</f>
        <v>483.24</v>
      </c>
    </row>
    <row r="2621" spans="2:8" ht="47.25" x14ac:dyDescent="0.25">
      <c r="B2621" s="408">
        <v>57.2</v>
      </c>
      <c r="C2621" s="129" t="s">
        <v>3851</v>
      </c>
      <c r="D2621" s="396" t="s">
        <v>3849</v>
      </c>
      <c r="E2621" s="162" t="s">
        <v>3742</v>
      </c>
      <c r="F2621" s="400">
        <v>363</v>
      </c>
      <c r="G2621" s="153">
        <f t="shared" si="273"/>
        <v>72.599999999999994</v>
      </c>
      <c r="H2621" s="226">
        <f t="shared" si="274"/>
        <v>435.6</v>
      </c>
    </row>
    <row r="2622" spans="2:8" ht="47.25" x14ac:dyDescent="0.25">
      <c r="B2622" s="408">
        <v>57.3</v>
      </c>
      <c r="C2622" s="129" t="s">
        <v>3852</v>
      </c>
      <c r="D2622" s="396" t="s">
        <v>3849</v>
      </c>
      <c r="E2622" s="162" t="s">
        <v>3742</v>
      </c>
      <c r="F2622" s="162" t="s">
        <v>3850</v>
      </c>
      <c r="G2622" s="153">
        <f t="shared" si="273"/>
        <v>80.540000000000006</v>
      </c>
      <c r="H2622" s="226">
        <f t="shared" si="274"/>
        <v>483.24</v>
      </c>
    </row>
    <row r="2623" spans="2:8" ht="47.25" x14ac:dyDescent="0.25">
      <c r="B2623" s="408">
        <v>57.4</v>
      </c>
      <c r="C2623" s="129" t="s">
        <v>3853</v>
      </c>
      <c r="D2623" s="396" t="s">
        <v>3849</v>
      </c>
      <c r="E2623" s="162" t="s">
        <v>3742</v>
      </c>
      <c r="F2623" s="162" t="s">
        <v>3854</v>
      </c>
      <c r="G2623" s="153">
        <f t="shared" si="273"/>
        <v>151.91999999999999</v>
      </c>
      <c r="H2623" s="226">
        <f t="shared" si="274"/>
        <v>911.52</v>
      </c>
    </row>
    <row r="2624" spans="2:8" x14ac:dyDescent="0.25">
      <c r="B2624" s="411">
        <v>57436</v>
      </c>
      <c r="C2624" s="129" t="s">
        <v>3855</v>
      </c>
      <c r="D2624" s="162" t="s">
        <v>3856</v>
      </c>
      <c r="E2624" s="162" t="s">
        <v>3742</v>
      </c>
      <c r="F2624" s="162" t="s">
        <v>3857</v>
      </c>
      <c r="G2624" s="153">
        <f t="shared" si="273"/>
        <v>350.03</v>
      </c>
      <c r="H2624" s="226">
        <f t="shared" si="274"/>
        <v>2100.16</v>
      </c>
    </row>
    <row r="2625" spans="2:8" ht="47.25" x14ac:dyDescent="0.25">
      <c r="B2625" s="408">
        <v>57.5</v>
      </c>
      <c r="C2625" s="129" t="s">
        <v>3858</v>
      </c>
      <c r="D2625" s="396" t="s">
        <v>3849</v>
      </c>
      <c r="E2625" s="162" t="s">
        <v>3742</v>
      </c>
      <c r="F2625" s="162" t="s">
        <v>3859</v>
      </c>
      <c r="G2625" s="153">
        <f t="shared" si="273"/>
        <v>151.91999999999999</v>
      </c>
      <c r="H2625" s="226">
        <f t="shared" si="274"/>
        <v>911.53</v>
      </c>
    </row>
    <row r="2626" spans="2:8" x14ac:dyDescent="0.25">
      <c r="B2626" s="411">
        <v>57466</v>
      </c>
      <c r="C2626" s="129" t="s">
        <v>3860</v>
      </c>
      <c r="D2626" s="162" t="s">
        <v>3856</v>
      </c>
      <c r="E2626" s="162" t="s">
        <v>3742</v>
      </c>
      <c r="F2626" s="162" t="s">
        <v>3861</v>
      </c>
      <c r="G2626" s="153">
        <f t="shared" si="273"/>
        <v>472.47</v>
      </c>
      <c r="H2626" s="226">
        <f t="shared" si="274"/>
        <v>2834.83</v>
      </c>
    </row>
    <row r="2627" spans="2:8" ht="47.25" x14ac:dyDescent="0.25">
      <c r="B2627" s="408">
        <v>57.6</v>
      </c>
      <c r="C2627" s="129" t="s">
        <v>3862</v>
      </c>
      <c r="D2627" s="396" t="s">
        <v>3849</v>
      </c>
      <c r="E2627" s="162" t="s">
        <v>3742</v>
      </c>
      <c r="F2627" s="162" t="s">
        <v>3863</v>
      </c>
      <c r="G2627" s="153">
        <f t="shared" si="273"/>
        <v>85.12</v>
      </c>
      <c r="H2627" s="226">
        <f t="shared" si="274"/>
        <v>510.72</v>
      </c>
    </row>
    <row r="2628" spans="2:8" ht="47.25" x14ac:dyDescent="0.25">
      <c r="B2628" s="408">
        <v>57.7</v>
      </c>
      <c r="C2628" s="129" t="s">
        <v>3864</v>
      </c>
      <c r="D2628" s="396" t="s">
        <v>3865</v>
      </c>
      <c r="E2628" s="162" t="s">
        <v>3742</v>
      </c>
      <c r="F2628" s="162" t="s">
        <v>3866</v>
      </c>
      <c r="G2628" s="153">
        <f t="shared" si="273"/>
        <v>75.92</v>
      </c>
      <c r="H2628" s="226">
        <f t="shared" si="274"/>
        <v>455.52000000000004</v>
      </c>
    </row>
    <row r="2629" spans="2:8" x14ac:dyDescent="0.25">
      <c r="B2629" s="411">
        <v>57527</v>
      </c>
      <c r="C2629" s="129" t="s">
        <v>3867</v>
      </c>
      <c r="D2629" s="162" t="s">
        <v>3856</v>
      </c>
      <c r="E2629" s="162" t="s">
        <v>3742</v>
      </c>
      <c r="F2629" s="162" t="s">
        <v>3861</v>
      </c>
      <c r="G2629" s="153">
        <f t="shared" si="273"/>
        <v>472.47</v>
      </c>
      <c r="H2629" s="226">
        <f t="shared" si="274"/>
        <v>2834.83</v>
      </c>
    </row>
    <row r="2630" spans="2:8" ht="47.25" x14ac:dyDescent="0.25">
      <c r="B2630" s="408">
        <v>57.8</v>
      </c>
      <c r="C2630" s="129" t="s">
        <v>3868</v>
      </c>
      <c r="D2630" s="396" t="s">
        <v>3849</v>
      </c>
      <c r="E2630" s="162" t="s">
        <v>3742</v>
      </c>
      <c r="F2630" s="162" t="s">
        <v>3869</v>
      </c>
      <c r="G2630" s="153">
        <f t="shared" si="273"/>
        <v>73.34</v>
      </c>
      <c r="H2630" s="226">
        <f t="shared" si="274"/>
        <v>440.03999999999996</v>
      </c>
    </row>
    <row r="2631" spans="2:8" ht="47.25" x14ac:dyDescent="0.25">
      <c r="B2631" s="408">
        <v>57.9</v>
      </c>
      <c r="C2631" s="129" t="s">
        <v>3870</v>
      </c>
      <c r="D2631" s="396" t="s">
        <v>3849</v>
      </c>
      <c r="E2631" s="162" t="s">
        <v>3742</v>
      </c>
      <c r="F2631" s="400">
        <v>437</v>
      </c>
      <c r="G2631" s="153">
        <f t="shared" si="273"/>
        <v>87.4</v>
      </c>
      <c r="H2631" s="226">
        <f t="shared" si="274"/>
        <v>524.4</v>
      </c>
    </row>
    <row r="2632" spans="2:8" ht="47.25" x14ac:dyDescent="0.25">
      <c r="B2632" s="409">
        <v>57.1</v>
      </c>
      <c r="C2632" s="129" t="s">
        <v>3871</v>
      </c>
      <c r="D2632" s="396" t="s">
        <v>3849</v>
      </c>
      <c r="E2632" s="162" t="s">
        <v>3742</v>
      </c>
      <c r="F2632" s="162" t="s">
        <v>3872</v>
      </c>
      <c r="G2632" s="153">
        <f t="shared" si="273"/>
        <v>58.68</v>
      </c>
      <c r="H2632" s="226">
        <f t="shared" si="274"/>
        <v>352.08</v>
      </c>
    </row>
    <row r="2633" spans="2:8" ht="47.25" x14ac:dyDescent="0.25">
      <c r="B2633" s="409">
        <v>57.11</v>
      </c>
      <c r="C2633" s="129" t="s">
        <v>3873</v>
      </c>
      <c r="D2633" s="396" t="s">
        <v>3849</v>
      </c>
      <c r="E2633" s="162" t="s">
        <v>3742</v>
      </c>
      <c r="F2633" s="162" t="s">
        <v>3874</v>
      </c>
      <c r="G2633" s="153">
        <f t="shared" si="273"/>
        <v>66</v>
      </c>
      <c r="H2633" s="226">
        <f t="shared" si="274"/>
        <v>396</v>
      </c>
    </row>
    <row r="2634" spans="2:8" ht="47.25" x14ac:dyDescent="0.25">
      <c r="B2634" s="409">
        <v>57.12</v>
      </c>
      <c r="C2634" s="129" t="s">
        <v>3875</v>
      </c>
      <c r="D2634" s="396" t="s">
        <v>3849</v>
      </c>
      <c r="E2634" s="162" t="s">
        <v>3742</v>
      </c>
      <c r="F2634" s="162" t="s">
        <v>3874</v>
      </c>
      <c r="G2634" s="153">
        <f t="shared" si="273"/>
        <v>66</v>
      </c>
      <c r="H2634" s="226">
        <f t="shared" si="274"/>
        <v>396</v>
      </c>
    </row>
    <row r="2635" spans="2:8" ht="47.25" x14ac:dyDescent="0.25">
      <c r="B2635" s="409">
        <v>57.13</v>
      </c>
      <c r="C2635" s="129" t="s">
        <v>3876</v>
      </c>
      <c r="D2635" s="396" t="s">
        <v>3849</v>
      </c>
      <c r="E2635" s="162" t="s">
        <v>3742</v>
      </c>
      <c r="F2635" s="162" t="s">
        <v>3877</v>
      </c>
      <c r="G2635" s="153">
        <f t="shared" si="273"/>
        <v>74.88</v>
      </c>
      <c r="H2635" s="226">
        <f t="shared" si="274"/>
        <v>449.28</v>
      </c>
    </row>
    <row r="2636" spans="2:8" ht="47.25" x14ac:dyDescent="0.25">
      <c r="B2636" s="409">
        <v>57.14</v>
      </c>
      <c r="C2636" s="129" t="s">
        <v>3878</v>
      </c>
      <c r="D2636" s="396" t="s">
        <v>3849</v>
      </c>
      <c r="E2636" s="162" t="s">
        <v>3742</v>
      </c>
      <c r="F2636" s="162" t="s">
        <v>3879</v>
      </c>
      <c r="G2636" s="153">
        <f t="shared" si="273"/>
        <v>29.2</v>
      </c>
      <c r="H2636" s="226">
        <f t="shared" si="274"/>
        <v>175.2</v>
      </c>
    </row>
    <row r="2637" spans="2:8" ht="47.25" x14ac:dyDescent="0.25">
      <c r="B2637" s="409">
        <v>57.15</v>
      </c>
      <c r="C2637" s="129" t="s">
        <v>3880</v>
      </c>
      <c r="D2637" s="396" t="s">
        <v>3849</v>
      </c>
      <c r="E2637" s="162" t="s">
        <v>3742</v>
      </c>
      <c r="F2637" s="400">
        <v>364</v>
      </c>
      <c r="G2637" s="153">
        <f t="shared" si="273"/>
        <v>72.8</v>
      </c>
      <c r="H2637" s="226">
        <f t="shared" si="274"/>
        <v>436.8</v>
      </c>
    </row>
    <row r="2638" spans="2:8" ht="47.25" x14ac:dyDescent="0.25">
      <c r="B2638" s="409">
        <v>57.16</v>
      </c>
      <c r="C2638" s="399" t="s">
        <v>3881</v>
      </c>
      <c r="D2638" s="396"/>
      <c r="E2638" s="396"/>
      <c r="F2638" s="396"/>
      <c r="G2638" s="395"/>
      <c r="H2638" s="407"/>
    </row>
    <row r="2639" spans="2:8" ht="47.25" x14ac:dyDescent="0.25">
      <c r="B2639" s="342" t="s">
        <v>3882</v>
      </c>
      <c r="C2639" s="129" t="s">
        <v>3883</v>
      </c>
      <c r="D2639" s="396" t="s">
        <v>3849</v>
      </c>
      <c r="E2639" s="162" t="s">
        <v>3742</v>
      </c>
      <c r="F2639" s="400">
        <v>364</v>
      </c>
      <c r="G2639" s="153">
        <f t="shared" ref="G2639:G2678" si="275">ROUND(F2639*0.2,2)</f>
        <v>72.8</v>
      </c>
      <c r="H2639" s="226">
        <f t="shared" ref="H2639:H2678" si="276">G2639+F2639</f>
        <v>436.8</v>
      </c>
    </row>
    <row r="2640" spans="2:8" ht="47.25" x14ac:dyDescent="0.25">
      <c r="B2640" s="342" t="s">
        <v>3884</v>
      </c>
      <c r="C2640" s="129" t="s">
        <v>3885</v>
      </c>
      <c r="D2640" s="396" t="s">
        <v>3849</v>
      </c>
      <c r="E2640" s="162" t="s">
        <v>3742</v>
      </c>
      <c r="F2640" s="400">
        <v>364</v>
      </c>
      <c r="G2640" s="153">
        <f t="shared" si="275"/>
        <v>72.8</v>
      </c>
      <c r="H2640" s="226">
        <f t="shared" si="276"/>
        <v>436.8</v>
      </c>
    </row>
    <row r="2641" spans="2:8" ht="47.25" x14ac:dyDescent="0.25">
      <c r="B2641" s="342" t="s">
        <v>3886</v>
      </c>
      <c r="C2641" s="129" t="s">
        <v>3887</v>
      </c>
      <c r="D2641" s="396" t="s">
        <v>3849</v>
      </c>
      <c r="E2641" s="162" t="s">
        <v>3742</v>
      </c>
      <c r="F2641" s="400">
        <v>364</v>
      </c>
      <c r="G2641" s="153">
        <f t="shared" si="275"/>
        <v>72.8</v>
      </c>
      <c r="H2641" s="226">
        <f t="shared" si="276"/>
        <v>436.8</v>
      </c>
    </row>
    <row r="2642" spans="2:8" ht="47.25" x14ac:dyDescent="0.25">
      <c r="B2642" s="342" t="s">
        <v>3888</v>
      </c>
      <c r="C2642" s="129" t="s">
        <v>3889</v>
      </c>
      <c r="D2642" s="396" t="s">
        <v>3849</v>
      </c>
      <c r="E2642" s="162" t="s">
        <v>3742</v>
      </c>
      <c r="F2642" s="400">
        <v>364</v>
      </c>
      <c r="G2642" s="153">
        <f t="shared" si="275"/>
        <v>72.8</v>
      </c>
      <c r="H2642" s="226">
        <f t="shared" si="276"/>
        <v>436.8</v>
      </c>
    </row>
    <row r="2643" spans="2:8" ht="47.25" x14ac:dyDescent="0.25">
      <c r="B2643" s="342" t="s">
        <v>3890</v>
      </c>
      <c r="C2643" s="129" t="s">
        <v>3891</v>
      </c>
      <c r="D2643" s="396" t="s">
        <v>3849</v>
      </c>
      <c r="E2643" s="162" t="s">
        <v>3742</v>
      </c>
      <c r="F2643" s="400">
        <v>364</v>
      </c>
      <c r="G2643" s="153">
        <f t="shared" si="275"/>
        <v>72.8</v>
      </c>
      <c r="H2643" s="226">
        <f t="shared" si="276"/>
        <v>436.8</v>
      </c>
    </row>
    <row r="2644" spans="2:8" ht="47.25" x14ac:dyDescent="0.25">
      <c r="B2644" s="342" t="s">
        <v>3892</v>
      </c>
      <c r="C2644" s="129" t="s">
        <v>3893</v>
      </c>
      <c r="D2644" s="396" t="s">
        <v>3849</v>
      </c>
      <c r="E2644" s="162" t="s">
        <v>3742</v>
      </c>
      <c r="F2644" s="400">
        <v>364</v>
      </c>
      <c r="G2644" s="153">
        <f t="shared" si="275"/>
        <v>72.8</v>
      </c>
      <c r="H2644" s="226">
        <f t="shared" si="276"/>
        <v>436.8</v>
      </c>
    </row>
    <row r="2645" spans="2:8" ht="47.25" x14ac:dyDescent="0.25">
      <c r="B2645" s="342" t="s">
        <v>3894</v>
      </c>
      <c r="C2645" s="129" t="s">
        <v>3895</v>
      </c>
      <c r="D2645" s="396" t="s">
        <v>3849</v>
      </c>
      <c r="E2645" s="162" t="s">
        <v>3742</v>
      </c>
      <c r="F2645" s="400">
        <v>364</v>
      </c>
      <c r="G2645" s="153">
        <f t="shared" si="275"/>
        <v>72.8</v>
      </c>
      <c r="H2645" s="226">
        <f t="shared" si="276"/>
        <v>436.8</v>
      </c>
    </row>
    <row r="2646" spans="2:8" ht="47.25" x14ac:dyDescent="0.25">
      <c r="B2646" s="342" t="s">
        <v>3896</v>
      </c>
      <c r="C2646" s="129" t="s">
        <v>3897</v>
      </c>
      <c r="D2646" s="396" t="s">
        <v>3849</v>
      </c>
      <c r="E2646" s="162" t="s">
        <v>3742</v>
      </c>
      <c r="F2646" s="400">
        <v>364</v>
      </c>
      <c r="G2646" s="153">
        <f t="shared" si="275"/>
        <v>72.8</v>
      </c>
      <c r="H2646" s="226">
        <f t="shared" si="276"/>
        <v>436.8</v>
      </c>
    </row>
    <row r="2647" spans="2:8" ht="47.25" x14ac:dyDescent="0.25">
      <c r="B2647" s="409">
        <v>57.17</v>
      </c>
      <c r="C2647" s="129" t="s">
        <v>3898</v>
      </c>
      <c r="D2647" s="396" t="s">
        <v>3849</v>
      </c>
      <c r="E2647" s="162" t="s">
        <v>3742</v>
      </c>
      <c r="F2647" s="162" t="s">
        <v>3850</v>
      </c>
      <c r="G2647" s="153">
        <f t="shared" si="275"/>
        <v>80.540000000000006</v>
      </c>
      <c r="H2647" s="226">
        <f t="shared" si="276"/>
        <v>483.24</v>
      </c>
    </row>
    <row r="2648" spans="2:8" ht="47.25" x14ac:dyDescent="0.25">
      <c r="B2648" s="409">
        <v>57.18</v>
      </c>
      <c r="C2648" s="129" t="s">
        <v>3899</v>
      </c>
      <c r="D2648" s="396" t="s">
        <v>3849</v>
      </c>
      <c r="E2648" s="162" t="s">
        <v>3742</v>
      </c>
      <c r="F2648" s="162" t="s">
        <v>3900</v>
      </c>
      <c r="G2648" s="153">
        <f t="shared" si="275"/>
        <v>75.3</v>
      </c>
      <c r="H2648" s="226">
        <f t="shared" si="276"/>
        <v>451.8</v>
      </c>
    </row>
    <row r="2649" spans="2:8" ht="47.25" x14ac:dyDescent="0.25">
      <c r="B2649" s="409">
        <v>57.19</v>
      </c>
      <c r="C2649" s="129" t="s">
        <v>3901</v>
      </c>
      <c r="D2649" s="396" t="s">
        <v>3865</v>
      </c>
      <c r="E2649" s="162" t="s">
        <v>3742</v>
      </c>
      <c r="F2649" s="162" t="s">
        <v>3902</v>
      </c>
      <c r="G2649" s="153">
        <f t="shared" si="275"/>
        <v>48.05</v>
      </c>
      <c r="H2649" s="226">
        <f t="shared" si="276"/>
        <v>288.29000000000002</v>
      </c>
    </row>
    <row r="2650" spans="2:8" ht="47.25" x14ac:dyDescent="0.25">
      <c r="B2650" s="409">
        <v>57.2</v>
      </c>
      <c r="C2650" s="129" t="s">
        <v>3903</v>
      </c>
      <c r="D2650" s="396" t="s">
        <v>3849</v>
      </c>
      <c r="E2650" s="162" t="s">
        <v>3742</v>
      </c>
      <c r="F2650" s="162" t="s">
        <v>3904</v>
      </c>
      <c r="G2650" s="153">
        <f t="shared" si="275"/>
        <v>72.599999999999994</v>
      </c>
      <c r="H2650" s="226">
        <f t="shared" si="276"/>
        <v>435.6</v>
      </c>
    </row>
    <row r="2651" spans="2:8" ht="47.25" x14ac:dyDescent="0.25">
      <c r="B2651" s="409">
        <v>57.21</v>
      </c>
      <c r="C2651" s="129" t="s">
        <v>3905</v>
      </c>
      <c r="D2651" s="396" t="s">
        <v>3849</v>
      </c>
      <c r="E2651" s="162" t="s">
        <v>3742</v>
      </c>
      <c r="F2651" s="162" t="s">
        <v>3904</v>
      </c>
      <c r="G2651" s="153">
        <f t="shared" si="275"/>
        <v>72.599999999999994</v>
      </c>
      <c r="H2651" s="226">
        <f t="shared" si="276"/>
        <v>435.6</v>
      </c>
    </row>
    <row r="2652" spans="2:8" ht="47.25" x14ac:dyDescent="0.25">
      <c r="B2652" s="409">
        <v>57.22</v>
      </c>
      <c r="C2652" s="129" t="s">
        <v>3906</v>
      </c>
      <c r="D2652" s="396" t="s">
        <v>3849</v>
      </c>
      <c r="E2652" s="162" t="s">
        <v>3742</v>
      </c>
      <c r="F2652" s="162" t="s">
        <v>3869</v>
      </c>
      <c r="G2652" s="153">
        <f t="shared" si="275"/>
        <v>73.34</v>
      </c>
      <c r="H2652" s="226">
        <f t="shared" si="276"/>
        <v>440.03999999999996</v>
      </c>
    </row>
    <row r="2653" spans="2:8" ht="47.25" x14ac:dyDescent="0.25">
      <c r="B2653" s="409">
        <v>57.23</v>
      </c>
      <c r="C2653" s="129" t="s">
        <v>3907</v>
      </c>
      <c r="D2653" s="396" t="s">
        <v>3849</v>
      </c>
      <c r="E2653" s="162" t="s">
        <v>3742</v>
      </c>
      <c r="F2653" s="162" t="s">
        <v>3904</v>
      </c>
      <c r="G2653" s="153">
        <f t="shared" si="275"/>
        <v>72.599999999999994</v>
      </c>
      <c r="H2653" s="226">
        <f t="shared" si="276"/>
        <v>435.6</v>
      </c>
    </row>
    <row r="2654" spans="2:8" ht="47.25" x14ac:dyDescent="0.25">
      <c r="B2654" s="409">
        <v>57.24</v>
      </c>
      <c r="C2654" s="399" t="s">
        <v>3908</v>
      </c>
      <c r="D2654" s="396" t="s">
        <v>3849</v>
      </c>
      <c r="E2654" s="162" t="s">
        <v>3742</v>
      </c>
      <c r="F2654" s="162" t="s">
        <v>3909</v>
      </c>
      <c r="G2654" s="153">
        <f t="shared" si="275"/>
        <v>48.04</v>
      </c>
      <c r="H2654" s="226">
        <f t="shared" si="276"/>
        <v>288.24</v>
      </c>
    </row>
    <row r="2655" spans="2:8" ht="47.25" x14ac:dyDescent="0.25">
      <c r="B2655" s="409">
        <v>57.25</v>
      </c>
      <c r="C2655" s="399" t="s">
        <v>3910</v>
      </c>
      <c r="D2655" s="396" t="s">
        <v>3865</v>
      </c>
      <c r="E2655" s="162" t="s">
        <v>3742</v>
      </c>
      <c r="F2655" s="162" t="s">
        <v>3909</v>
      </c>
      <c r="G2655" s="153">
        <f t="shared" si="275"/>
        <v>48.04</v>
      </c>
      <c r="H2655" s="226">
        <f t="shared" si="276"/>
        <v>288.24</v>
      </c>
    </row>
    <row r="2656" spans="2:8" ht="47.25" x14ac:dyDescent="0.25">
      <c r="B2656" s="409">
        <v>57.26</v>
      </c>
      <c r="C2656" s="129" t="s">
        <v>3911</v>
      </c>
      <c r="D2656" s="396" t="s">
        <v>3849</v>
      </c>
      <c r="E2656" s="162" t="s">
        <v>3742</v>
      </c>
      <c r="F2656" s="400">
        <v>363</v>
      </c>
      <c r="G2656" s="153">
        <f t="shared" si="275"/>
        <v>72.599999999999994</v>
      </c>
      <c r="H2656" s="226">
        <f t="shared" si="276"/>
        <v>435.6</v>
      </c>
    </row>
    <row r="2657" spans="2:8" ht="47.25" x14ac:dyDescent="0.25">
      <c r="B2657" s="409">
        <v>57.27</v>
      </c>
      <c r="C2657" s="129" t="s">
        <v>3912</v>
      </c>
      <c r="D2657" s="396" t="s">
        <v>3849</v>
      </c>
      <c r="E2657" s="162" t="s">
        <v>3742</v>
      </c>
      <c r="F2657" s="400">
        <v>363</v>
      </c>
      <c r="G2657" s="153">
        <f t="shared" si="275"/>
        <v>72.599999999999994</v>
      </c>
      <c r="H2657" s="226">
        <f t="shared" si="276"/>
        <v>435.6</v>
      </c>
    </row>
    <row r="2658" spans="2:8" ht="47.25" x14ac:dyDescent="0.25">
      <c r="B2658" s="409">
        <v>57.28</v>
      </c>
      <c r="C2658" s="129" t="s">
        <v>3913</v>
      </c>
      <c r="D2658" s="396" t="s">
        <v>3849</v>
      </c>
      <c r="E2658" s="162" t="s">
        <v>3742</v>
      </c>
      <c r="F2658" s="162" t="s">
        <v>3914</v>
      </c>
      <c r="G2658" s="153">
        <f t="shared" si="275"/>
        <v>220.04</v>
      </c>
      <c r="H2658" s="226">
        <f t="shared" si="276"/>
        <v>1320.24</v>
      </c>
    </row>
    <row r="2659" spans="2:8" ht="47.25" x14ac:dyDescent="0.25">
      <c r="B2659" s="409">
        <v>57.29</v>
      </c>
      <c r="C2659" s="129" t="s">
        <v>3915</v>
      </c>
      <c r="D2659" s="396" t="s">
        <v>3849</v>
      </c>
      <c r="E2659" s="162" t="s">
        <v>3742</v>
      </c>
      <c r="F2659" s="400">
        <v>208</v>
      </c>
      <c r="G2659" s="153">
        <f t="shared" si="275"/>
        <v>41.6</v>
      </c>
      <c r="H2659" s="226">
        <f t="shared" si="276"/>
        <v>249.6</v>
      </c>
    </row>
    <row r="2660" spans="2:8" ht="47.25" x14ac:dyDescent="0.25">
      <c r="B2660" s="409">
        <v>57.3</v>
      </c>
      <c r="C2660" s="129" t="s">
        <v>3916</v>
      </c>
      <c r="D2660" s="396" t="s">
        <v>3849</v>
      </c>
      <c r="E2660" s="162" t="s">
        <v>3742</v>
      </c>
      <c r="F2660" s="162" t="s">
        <v>3917</v>
      </c>
      <c r="G2660" s="153">
        <f t="shared" si="275"/>
        <v>54.08</v>
      </c>
      <c r="H2660" s="226">
        <f t="shared" si="276"/>
        <v>324.47999999999996</v>
      </c>
    </row>
    <row r="2661" spans="2:8" ht="47.25" x14ac:dyDescent="0.25">
      <c r="B2661" s="409">
        <v>57.31</v>
      </c>
      <c r="C2661" s="129" t="s">
        <v>3918</v>
      </c>
      <c r="D2661" s="396" t="s">
        <v>3849</v>
      </c>
      <c r="E2661" s="162" t="s">
        <v>3742</v>
      </c>
      <c r="F2661" s="400">
        <v>260</v>
      </c>
      <c r="G2661" s="153">
        <f t="shared" si="275"/>
        <v>52</v>
      </c>
      <c r="H2661" s="226">
        <f t="shared" si="276"/>
        <v>312</v>
      </c>
    </row>
    <row r="2662" spans="2:8" ht="47.25" x14ac:dyDescent="0.25">
      <c r="B2662" s="409">
        <v>57.32</v>
      </c>
      <c r="C2662" s="129" t="s">
        <v>3919</v>
      </c>
      <c r="D2662" s="396" t="s">
        <v>3849</v>
      </c>
      <c r="E2662" s="162" t="s">
        <v>3742</v>
      </c>
      <c r="F2662" s="162" t="s">
        <v>3920</v>
      </c>
      <c r="G2662" s="153">
        <f t="shared" si="275"/>
        <v>76.959999999999994</v>
      </c>
      <c r="H2662" s="226">
        <f t="shared" si="276"/>
        <v>461.76</v>
      </c>
    </row>
    <row r="2663" spans="2:8" ht="47.25" x14ac:dyDescent="0.25">
      <c r="B2663" s="409">
        <v>57.33</v>
      </c>
      <c r="C2663" s="129" t="s">
        <v>3921</v>
      </c>
      <c r="D2663" s="396" t="s">
        <v>3849</v>
      </c>
      <c r="E2663" s="162" t="s">
        <v>3742</v>
      </c>
      <c r="F2663" s="162" t="s">
        <v>3922</v>
      </c>
      <c r="G2663" s="153">
        <f t="shared" si="275"/>
        <v>49.92</v>
      </c>
      <c r="H2663" s="226">
        <f t="shared" si="276"/>
        <v>299.52</v>
      </c>
    </row>
    <row r="2664" spans="2:8" ht="47.25" x14ac:dyDescent="0.25">
      <c r="B2664" s="409">
        <v>57.34</v>
      </c>
      <c r="C2664" s="129" t="s">
        <v>3923</v>
      </c>
      <c r="D2664" s="396" t="s">
        <v>3849</v>
      </c>
      <c r="E2664" s="162" t="s">
        <v>3742</v>
      </c>
      <c r="F2664" s="400">
        <v>260</v>
      </c>
      <c r="G2664" s="153">
        <f t="shared" si="275"/>
        <v>52</v>
      </c>
      <c r="H2664" s="226">
        <f t="shared" si="276"/>
        <v>312</v>
      </c>
    </row>
    <row r="2665" spans="2:8" ht="47.25" x14ac:dyDescent="0.25">
      <c r="B2665" s="409">
        <v>57.35</v>
      </c>
      <c r="C2665" s="129" t="s">
        <v>3924</v>
      </c>
      <c r="D2665" s="396" t="s">
        <v>3849</v>
      </c>
      <c r="E2665" s="162" t="s">
        <v>3742</v>
      </c>
      <c r="F2665" s="400">
        <v>416</v>
      </c>
      <c r="G2665" s="153">
        <f t="shared" si="275"/>
        <v>83.2</v>
      </c>
      <c r="H2665" s="226">
        <f t="shared" si="276"/>
        <v>499.2</v>
      </c>
    </row>
    <row r="2666" spans="2:8" ht="47.25" x14ac:dyDescent="0.25">
      <c r="B2666" s="409">
        <v>57.36</v>
      </c>
      <c r="C2666" s="129" t="s">
        <v>3925</v>
      </c>
      <c r="D2666" s="396" t="s">
        <v>3849</v>
      </c>
      <c r="E2666" s="162" t="s">
        <v>3742</v>
      </c>
      <c r="F2666" s="400">
        <v>728</v>
      </c>
      <c r="G2666" s="153">
        <f t="shared" si="275"/>
        <v>145.6</v>
      </c>
      <c r="H2666" s="226">
        <f t="shared" si="276"/>
        <v>873.6</v>
      </c>
    </row>
    <row r="2667" spans="2:8" ht="47.25" x14ac:dyDescent="0.25">
      <c r="B2667" s="409">
        <v>57.37</v>
      </c>
      <c r="C2667" s="129" t="s">
        <v>3926</v>
      </c>
      <c r="D2667" s="396" t="s">
        <v>3849</v>
      </c>
      <c r="E2667" s="162" t="s">
        <v>3742</v>
      </c>
      <c r="F2667" s="162" t="s">
        <v>3927</v>
      </c>
      <c r="G2667" s="153">
        <f t="shared" si="275"/>
        <v>110.24</v>
      </c>
      <c r="H2667" s="226">
        <f t="shared" si="276"/>
        <v>661.44</v>
      </c>
    </row>
    <row r="2668" spans="2:8" ht="47.25" x14ac:dyDescent="0.25">
      <c r="B2668" s="409">
        <v>57.38</v>
      </c>
      <c r="C2668" s="129" t="s">
        <v>3928</v>
      </c>
      <c r="D2668" s="396" t="s">
        <v>3849</v>
      </c>
      <c r="E2668" s="162" t="s">
        <v>3742</v>
      </c>
      <c r="F2668" s="400">
        <v>728</v>
      </c>
      <c r="G2668" s="153">
        <f t="shared" si="275"/>
        <v>145.6</v>
      </c>
      <c r="H2668" s="226">
        <f t="shared" si="276"/>
        <v>873.6</v>
      </c>
    </row>
    <row r="2669" spans="2:8" ht="47.25" x14ac:dyDescent="0.25">
      <c r="B2669" s="409">
        <v>57.39</v>
      </c>
      <c r="C2669" s="129" t="s">
        <v>3929</v>
      </c>
      <c r="D2669" s="396" t="s">
        <v>3849</v>
      </c>
      <c r="E2669" s="162" t="s">
        <v>3742</v>
      </c>
      <c r="F2669" s="162" t="s">
        <v>3869</v>
      </c>
      <c r="G2669" s="153">
        <f t="shared" si="275"/>
        <v>73.34</v>
      </c>
      <c r="H2669" s="226">
        <f t="shared" si="276"/>
        <v>440.03999999999996</v>
      </c>
    </row>
    <row r="2670" spans="2:8" x14ac:dyDescent="0.25">
      <c r="B2670" s="409">
        <v>57.4</v>
      </c>
      <c r="C2670" s="129" t="s">
        <v>3930</v>
      </c>
      <c r="D2670" s="162" t="s">
        <v>3762</v>
      </c>
      <c r="E2670" s="162" t="s">
        <v>3742</v>
      </c>
      <c r="F2670" s="162" t="s">
        <v>3931</v>
      </c>
      <c r="G2670" s="153">
        <f t="shared" si="275"/>
        <v>439.84</v>
      </c>
      <c r="H2670" s="226">
        <f t="shared" si="276"/>
        <v>2639.04</v>
      </c>
    </row>
    <row r="2671" spans="2:8" x14ac:dyDescent="0.25">
      <c r="B2671" s="406">
        <v>58</v>
      </c>
      <c r="C2671" s="129" t="s">
        <v>3932</v>
      </c>
      <c r="D2671" s="162" t="s">
        <v>3794</v>
      </c>
      <c r="E2671" s="162" t="s">
        <v>3742</v>
      </c>
      <c r="F2671" s="162" t="s">
        <v>3933</v>
      </c>
      <c r="G2671" s="153">
        <f t="shared" si="275"/>
        <v>102.96</v>
      </c>
      <c r="H2671" s="226">
        <f t="shared" si="276"/>
        <v>617.76</v>
      </c>
    </row>
    <row r="2672" spans="2:8" x14ac:dyDescent="0.25">
      <c r="B2672" s="406">
        <v>59</v>
      </c>
      <c r="C2672" s="129" t="s">
        <v>3934</v>
      </c>
      <c r="D2672" s="162" t="s">
        <v>3935</v>
      </c>
      <c r="E2672" s="162" t="s">
        <v>3742</v>
      </c>
      <c r="F2672" s="162" t="s">
        <v>3936</v>
      </c>
      <c r="G2672" s="153">
        <f t="shared" si="275"/>
        <v>87.36</v>
      </c>
      <c r="H2672" s="226">
        <f t="shared" si="276"/>
        <v>524.16</v>
      </c>
    </row>
    <row r="2673" spans="2:8" x14ac:dyDescent="0.25">
      <c r="B2673" s="406">
        <v>60</v>
      </c>
      <c r="C2673" s="129" t="s">
        <v>3937</v>
      </c>
      <c r="D2673" s="396"/>
      <c r="E2673" s="162" t="s">
        <v>3756</v>
      </c>
      <c r="F2673" s="162" t="s">
        <v>3938</v>
      </c>
      <c r="G2673" s="153">
        <f t="shared" si="275"/>
        <v>34.32</v>
      </c>
      <c r="H2673" s="226">
        <f t="shared" si="276"/>
        <v>205.92</v>
      </c>
    </row>
    <row r="2674" spans="2:8" x14ac:dyDescent="0.25">
      <c r="B2674" s="406">
        <v>61</v>
      </c>
      <c r="C2674" s="129" t="s">
        <v>3939</v>
      </c>
      <c r="D2674" s="396"/>
      <c r="E2674" s="162" t="s">
        <v>3756</v>
      </c>
      <c r="F2674" s="400">
        <v>156</v>
      </c>
      <c r="G2674" s="153">
        <f t="shared" si="275"/>
        <v>31.2</v>
      </c>
      <c r="H2674" s="226">
        <f t="shared" si="276"/>
        <v>187.2</v>
      </c>
    </row>
    <row r="2675" spans="2:8" ht="47.25" x14ac:dyDescent="0.25">
      <c r="B2675" s="406">
        <v>62</v>
      </c>
      <c r="C2675" s="399" t="s">
        <v>3940</v>
      </c>
      <c r="D2675" s="396"/>
      <c r="E2675" s="162" t="s">
        <v>3756</v>
      </c>
      <c r="F2675" s="400">
        <v>3276</v>
      </c>
      <c r="G2675" s="153">
        <f t="shared" si="275"/>
        <v>655.20000000000005</v>
      </c>
      <c r="H2675" s="226">
        <f t="shared" si="276"/>
        <v>3931.2</v>
      </c>
    </row>
    <row r="2676" spans="2:8" x14ac:dyDescent="0.25">
      <c r="B2676" s="406">
        <v>63</v>
      </c>
      <c r="C2676" s="129" t="s">
        <v>3941</v>
      </c>
      <c r="D2676" s="396"/>
      <c r="E2676" s="162" t="s">
        <v>3942</v>
      </c>
      <c r="F2676" s="400">
        <v>520</v>
      </c>
      <c r="G2676" s="153">
        <f t="shared" si="275"/>
        <v>104</v>
      </c>
      <c r="H2676" s="226">
        <f t="shared" si="276"/>
        <v>624</v>
      </c>
    </row>
    <row r="2677" spans="2:8" x14ac:dyDescent="0.25">
      <c r="B2677" s="406">
        <v>64</v>
      </c>
      <c r="C2677" s="129" t="s">
        <v>3943</v>
      </c>
      <c r="D2677" s="396"/>
      <c r="E2677" s="162" t="s">
        <v>3756</v>
      </c>
      <c r="F2677" s="162" t="s">
        <v>3944</v>
      </c>
      <c r="G2677" s="153">
        <f t="shared" si="275"/>
        <v>100.88</v>
      </c>
      <c r="H2677" s="226">
        <f t="shared" si="276"/>
        <v>605.28</v>
      </c>
    </row>
    <row r="2678" spans="2:8" x14ac:dyDescent="0.25">
      <c r="B2678" s="406">
        <v>65</v>
      </c>
      <c r="C2678" s="129" t="s">
        <v>3945</v>
      </c>
      <c r="D2678" s="396"/>
      <c r="E2678" s="162" t="s">
        <v>3756</v>
      </c>
      <c r="F2678" s="162" t="s">
        <v>3946</v>
      </c>
      <c r="G2678" s="153">
        <f t="shared" si="275"/>
        <v>45.76</v>
      </c>
      <c r="H2678" s="226">
        <f t="shared" si="276"/>
        <v>274.56</v>
      </c>
    </row>
    <row r="2679" spans="2:8" ht="63" x14ac:dyDescent="0.25">
      <c r="B2679" s="406">
        <v>66</v>
      </c>
      <c r="C2679" s="399" t="s">
        <v>3947</v>
      </c>
      <c r="D2679" s="396"/>
      <c r="E2679" s="396"/>
      <c r="F2679" s="396"/>
      <c r="G2679" s="395"/>
      <c r="H2679" s="407"/>
    </row>
    <row r="2680" spans="2:8" x14ac:dyDescent="0.25">
      <c r="B2680" s="408">
        <v>66.099999999999994</v>
      </c>
      <c r="C2680" s="129" t="s">
        <v>3948</v>
      </c>
      <c r="D2680" s="162" t="s">
        <v>3949</v>
      </c>
      <c r="E2680" s="162" t="s">
        <v>3742</v>
      </c>
      <c r="F2680" s="398">
        <v>189.1</v>
      </c>
      <c r="G2680" s="153">
        <f t="shared" ref="G2680:G2706" si="277">ROUND(F2680*0.2,2)</f>
        <v>37.82</v>
      </c>
      <c r="H2680" s="226">
        <f t="shared" ref="H2680:H2706" si="278">G2680+F2680</f>
        <v>226.92</v>
      </c>
    </row>
    <row r="2681" spans="2:8" x14ac:dyDescent="0.25">
      <c r="B2681" s="408">
        <v>66.2</v>
      </c>
      <c r="C2681" s="129" t="s">
        <v>3950</v>
      </c>
      <c r="D2681" s="162" t="s">
        <v>3949</v>
      </c>
      <c r="E2681" s="162" t="s">
        <v>3742</v>
      </c>
      <c r="F2681" s="398">
        <v>443</v>
      </c>
      <c r="G2681" s="153">
        <f t="shared" si="277"/>
        <v>88.6</v>
      </c>
      <c r="H2681" s="226">
        <f t="shared" si="278"/>
        <v>531.6</v>
      </c>
    </row>
    <row r="2682" spans="2:8" x14ac:dyDescent="0.25">
      <c r="B2682" s="408">
        <v>66.3</v>
      </c>
      <c r="C2682" s="129" t="s">
        <v>3951</v>
      </c>
      <c r="D2682" s="162" t="s">
        <v>3949</v>
      </c>
      <c r="E2682" s="162" t="s">
        <v>3742</v>
      </c>
      <c r="F2682" s="401">
        <v>1043.0999999999999</v>
      </c>
      <c r="G2682" s="153">
        <f t="shared" si="277"/>
        <v>208.62</v>
      </c>
      <c r="H2682" s="226">
        <f t="shared" si="278"/>
        <v>1251.7199999999998</v>
      </c>
    </row>
    <row r="2683" spans="2:8" x14ac:dyDescent="0.25">
      <c r="B2683" s="408">
        <v>66.400000000000006</v>
      </c>
      <c r="C2683" s="129" t="s">
        <v>3952</v>
      </c>
      <c r="D2683" s="162" t="s">
        <v>3949</v>
      </c>
      <c r="E2683" s="162" t="s">
        <v>3742</v>
      </c>
      <c r="F2683" s="397">
        <v>1843.4</v>
      </c>
      <c r="G2683" s="153">
        <f t="shared" si="277"/>
        <v>368.68</v>
      </c>
      <c r="H2683" s="226">
        <f t="shared" si="278"/>
        <v>2212.08</v>
      </c>
    </row>
    <row r="2684" spans="2:8" x14ac:dyDescent="0.25">
      <c r="B2684" s="408">
        <v>66.5</v>
      </c>
      <c r="C2684" s="129" t="s">
        <v>3953</v>
      </c>
      <c r="D2684" s="162" t="s">
        <v>3949</v>
      </c>
      <c r="E2684" s="162" t="s">
        <v>3742</v>
      </c>
      <c r="F2684" s="397">
        <v>2722.6</v>
      </c>
      <c r="G2684" s="153">
        <f t="shared" si="277"/>
        <v>544.52</v>
      </c>
      <c r="H2684" s="226">
        <f t="shared" si="278"/>
        <v>3267.12</v>
      </c>
    </row>
    <row r="2685" spans="2:8" x14ac:dyDescent="0.25">
      <c r="B2685" s="408">
        <v>66.599999999999994</v>
      </c>
      <c r="C2685" s="129" t="s">
        <v>3954</v>
      </c>
      <c r="D2685" s="162" t="s">
        <v>3949</v>
      </c>
      <c r="E2685" s="162" t="s">
        <v>3742</v>
      </c>
      <c r="F2685" s="397">
        <v>3642.4</v>
      </c>
      <c r="G2685" s="153">
        <f t="shared" si="277"/>
        <v>728.48</v>
      </c>
      <c r="H2685" s="226">
        <f t="shared" si="278"/>
        <v>4370.88</v>
      </c>
    </row>
    <row r="2686" spans="2:8" x14ac:dyDescent="0.25">
      <c r="B2686" s="408">
        <v>66.7</v>
      </c>
      <c r="C2686" s="129" t="s">
        <v>3955</v>
      </c>
      <c r="D2686" s="162" t="s">
        <v>3949</v>
      </c>
      <c r="E2686" s="162" t="s">
        <v>3742</v>
      </c>
      <c r="F2686" s="397">
        <v>4481.6000000000004</v>
      </c>
      <c r="G2686" s="153">
        <f t="shared" si="277"/>
        <v>896.32</v>
      </c>
      <c r="H2686" s="226">
        <f t="shared" si="278"/>
        <v>5377.92</v>
      </c>
    </row>
    <row r="2687" spans="2:8" x14ac:dyDescent="0.25">
      <c r="B2687" s="408">
        <v>66.8</v>
      </c>
      <c r="C2687" s="129" t="s">
        <v>3956</v>
      </c>
      <c r="D2687" s="162" t="s">
        <v>3949</v>
      </c>
      <c r="E2687" s="162" t="s">
        <v>3742</v>
      </c>
      <c r="F2687" s="397">
        <v>5749.8</v>
      </c>
      <c r="G2687" s="153">
        <f t="shared" si="277"/>
        <v>1149.96</v>
      </c>
      <c r="H2687" s="226">
        <f t="shared" si="278"/>
        <v>6899.76</v>
      </c>
    </row>
    <row r="2688" spans="2:8" ht="63" x14ac:dyDescent="0.25">
      <c r="B2688" s="412">
        <v>67</v>
      </c>
      <c r="C2688" s="399" t="s">
        <v>3957</v>
      </c>
      <c r="D2688" s="396"/>
      <c r="E2688" s="162" t="s">
        <v>3958</v>
      </c>
      <c r="F2688" s="162" t="s">
        <v>3959</v>
      </c>
      <c r="G2688" s="153">
        <f t="shared" si="277"/>
        <v>884</v>
      </c>
      <c r="H2688" s="226">
        <f t="shared" si="278"/>
        <v>5304</v>
      </c>
    </row>
    <row r="2689" spans="2:8" ht="63" x14ac:dyDescent="0.25">
      <c r="B2689" s="412">
        <v>68</v>
      </c>
      <c r="C2689" s="399" t="s">
        <v>3960</v>
      </c>
      <c r="D2689" s="396"/>
      <c r="E2689" s="162" t="s">
        <v>3756</v>
      </c>
      <c r="F2689" s="162" t="s">
        <v>3961</v>
      </c>
      <c r="G2689" s="153">
        <f t="shared" si="277"/>
        <v>183.14</v>
      </c>
      <c r="H2689" s="226">
        <f t="shared" si="278"/>
        <v>1098.8400000000001</v>
      </c>
    </row>
    <row r="2690" spans="2:8" ht="47.25" x14ac:dyDescent="0.25">
      <c r="B2690" s="412">
        <v>69</v>
      </c>
      <c r="C2690" s="399" t="s">
        <v>3962</v>
      </c>
      <c r="D2690" s="162" t="s">
        <v>3963</v>
      </c>
      <c r="E2690" s="162" t="s">
        <v>3742</v>
      </c>
      <c r="F2690" s="398">
        <v>15274.72</v>
      </c>
      <c r="G2690" s="153">
        <f t="shared" si="277"/>
        <v>3054.94</v>
      </c>
      <c r="H2690" s="226">
        <f t="shared" si="278"/>
        <v>18329.66</v>
      </c>
    </row>
    <row r="2691" spans="2:8" ht="47.25" x14ac:dyDescent="0.25">
      <c r="B2691" s="412">
        <v>70</v>
      </c>
      <c r="C2691" s="399" t="s">
        <v>3964</v>
      </c>
      <c r="D2691" s="162" t="s">
        <v>3963</v>
      </c>
      <c r="E2691" s="162" t="s">
        <v>3742</v>
      </c>
      <c r="F2691" s="398">
        <v>16550.580000000002</v>
      </c>
      <c r="G2691" s="153">
        <f t="shared" si="277"/>
        <v>3310.12</v>
      </c>
      <c r="H2691" s="226">
        <f t="shared" si="278"/>
        <v>19860.7</v>
      </c>
    </row>
    <row r="2692" spans="2:8" ht="47.25" x14ac:dyDescent="0.25">
      <c r="B2692" s="412">
        <v>71</v>
      </c>
      <c r="C2692" s="399" t="s">
        <v>3965</v>
      </c>
      <c r="D2692" s="162" t="s">
        <v>3963</v>
      </c>
      <c r="E2692" s="162" t="s">
        <v>3742</v>
      </c>
      <c r="F2692" s="398">
        <v>15599.84</v>
      </c>
      <c r="G2692" s="153">
        <f t="shared" si="277"/>
        <v>3119.97</v>
      </c>
      <c r="H2692" s="226">
        <f t="shared" si="278"/>
        <v>18719.810000000001</v>
      </c>
    </row>
    <row r="2693" spans="2:8" ht="47.25" x14ac:dyDescent="0.25">
      <c r="B2693" s="412">
        <v>72</v>
      </c>
      <c r="C2693" s="399" t="s">
        <v>3966</v>
      </c>
      <c r="D2693" s="162" t="s">
        <v>3963</v>
      </c>
      <c r="E2693" s="162" t="s">
        <v>3742</v>
      </c>
      <c r="F2693" s="398">
        <v>19015.68</v>
      </c>
      <c r="G2693" s="153">
        <f t="shared" si="277"/>
        <v>3803.14</v>
      </c>
      <c r="H2693" s="226">
        <f t="shared" si="278"/>
        <v>22818.82</v>
      </c>
    </row>
    <row r="2694" spans="2:8" ht="63" x14ac:dyDescent="0.25">
      <c r="B2694" s="412">
        <v>73</v>
      </c>
      <c r="C2694" s="399" t="s">
        <v>3967</v>
      </c>
      <c r="D2694" s="162" t="s">
        <v>3963</v>
      </c>
      <c r="E2694" s="162" t="s">
        <v>3742</v>
      </c>
      <c r="F2694" s="398">
        <v>35962.01</v>
      </c>
      <c r="G2694" s="153">
        <f t="shared" si="277"/>
        <v>7192.4</v>
      </c>
      <c r="H2694" s="226">
        <f t="shared" si="278"/>
        <v>43154.41</v>
      </c>
    </row>
    <row r="2695" spans="2:8" ht="47.25" x14ac:dyDescent="0.25">
      <c r="B2695" s="412">
        <v>74</v>
      </c>
      <c r="C2695" s="399" t="s">
        <v>3968</v>
      </c>
      <c r="D2695" s="162" t="s">
        <v>3963</v>
      </c>
      <c r="E2695" s="162" t="s">
        <v>3742</v>
      </c>
      <c r="F2695" s="398">
        <v>12625.69</v>
      </c>
      <c r="G2695" s="153">
        <f t="shared" si="277"/>
        <v>2525.14</v>
      </c>
      <c r="H2695" s="226">
        <f t="shared" si="278"/>
        <v>15150.83</v>
      </c>
    </row>
    <row r="2696" spans="2:8" x14ac:dyDescent="0.25">
      <c r="B2696" s="412">
        <v>75</v>
      </c>
      <c r="C2696" s="129" t="s">
        <v>3969</v>
      </c>
      <c r="D2696" s="162" t="s">
        <v>3963</v>
      </c>
      <c r="E2696" s="162" t="s">
        <v>3742</v>
      </c>
      <c r="F2696" s="398">
        <v>15651.17</v>
      </c>
      <c r="G2696" s="153">
        <f t="shared" si="277"/>
        <v>3130.23</v>
      </c>
      <c r="H2696" s="226">
        <f t="shared" si="278"/>
        <v>18781.400000000001</v>
      </c>
    </row>
    <row r="2697" spans="2:8" x14ac:dyDescent="0.25">
      <c r="B2697" s="412">
        <v>76</v>
      </c>
      <c r="C2697" s="129" t="s">
        <v>3970</v>
      </c>
      <c r="D2697" s="162" t="s">
        <v>3963</v>
      </c>
      <c r="E2697" s="162" t="s">
        <v>3742</v>
      </c>
      <c r="F2697" s="398">
        <v>24253.66</v>
      </c>
      <c r="G2697" s="153">
        <f t="shared" si="277"/>
        <v>4850.7299999999996</v>
      </c>
      <c r="H2697" s="226">
        <f t="shared" si="278"/>
        <v>29104.39</v>
      </c>
    </row>
    <row r="2698" spans="2:8" x14ac:dyDescent="0.25">
      <c r="B2698" s="412">
        <v>77</v>
      </c>
      <c r="C2698" s="129" t="s">
        <v>3971</v>
      </c>
      <c r="D2698" s="162" t="s">
        <v>3963</v>
      </c>
      <c r="E2698" s="162" t="s">
        <v>3742</v>
      </c>
      <c r="F2698" s="398">
        <v>18801.18</v>
      </c>
      <c r="G2698" s="153">
        <f t="shared" si="277"/>
        <v>3760.24</v>
      </c>
      <c r="H2698" s="226">
        <f t="shared" si="278"/>
        <v>22561.42</v>
      </c>
    </row>
    <row r="2699" spans="2:8" x14ac:dyDescent="0.25">
      <c r="B2699" s="412">
        <v>78</v>
      </c>
      <c r="C2699" s="129" t="s">
        <v>3972</v>
      </c>
      <c r="D2699" s="162" t="s">
        <v>3963</v>
      </c>
      <c r="E2699" s="162" t="s">
        <v>3742</v>
      </c>
      <c r="F2699" s="398">
        <v>22685.74</v>
      </c>
      <c r="G2699" s="153">
        <f t="shared" si="277"/>
        <v>4537.1499999999996</v>
      </c>
      <c r="H2699" s="226">
        <f t="shared" si="278"/>
        <v>27222.89</v>
      </c>
    </row>
    <row r="2700" spans="2:8" x14ac:dyDescent="0.25">
      <c r="B2700" s="412">
        <v>79</v>
      </c>
      <c r="C2700" s="129" t="s">
        <v>3973</v>
      </c>
      <c r="D2700" s="162" t="s">
        <v>3963</v>
      </c>
      <c r="E2700" s="162" t="s">
        <v>3742</v>
      </c>
      <c r="F2700" s="398">
        <v>18058.38</v>
      </c>
      <c r="G2700" s="153">
        <f t="shared" si="277"/>
        <v>3611.68</v>
      </c>
      <c r="H2700" s="226">
        <f t="shared" si="278"/>
        <v>21670.06</v>
      </c>
    </row>
    <row r="2701" spans="2:8" x14ac:dyDescent="0.25">
      <c r="B2701" s="412">
        <v>80</v>
      </c>
      <c r="C2701" s="129" t="s">
        <v>3974</v>
      </c>
      <c r="D2701" s="162" t="s">
        <v>3963</v>
      </c>
      <c r="E2701" s="162" t="s">
        <v>3742</v>
      </c>
      <c r="F2701" s="398">
        <v>12069.89</v>
      </c>
      <c r="G2701" s="153">
        <f t="shared" si="277"/>
        <v>2413.98</v>
      </c>
      <c r="H2701" s="226">
        <f t="shared" si="278"/>
        <v>14483.869999999999</v>
      </c>
    </row>
    <row r="2702" spans="2:8" ht="47.25" x14ac:dyDescent="0.25">
      <c r="B2702" s="412">
        <v>81</v>
      </c>
      <c r="C2702" s="399" t="s">
        <v>3975</v>
      </c>
      <c r="D2702" s="162" t="s">
        <v>3963</v>
      </c>
      <c r="E2702" s="162" t="s">
        <v>3742</v>
      </c>
      <c r="F2702" s="397">
        <v>24194.7</v>
      </c>
      <c r="G2702" s="153">
        <f t="shared" si="277"/>
        <v>4838.9399999999996</v>
      </c>
      <c r="H2702" s="226">
        <f t="shared" si="278"/>
        <v>29033.64</v>
      </c>
    </row>
    <row r="2703" spans="2:8" ht="78.75" x14ac:dyDescent="0.25">
      <c r="B2703" s="412">
        <v>82</v>
      </c>
      <c r="C2703" s="399" t="s">
        <v>3976</v>
      </c>
      <c r="D2703" s="162" t="s">
        <v>3977</v>
      </c>
      <c r="E2703" s="162" t="s">
        <v>3978</v>
      </c>
      <c r="F2703" s="162" t="s">
        <v>3979</v>
      </c>
      <c r="G2703" s="153"/>
      <c r="H2703" s="226"/>
    </row>
    <row r="2704" spans="2:8" x14ac:dyDescent="0.25">
      <c r="B2704" s="412">
        <v>83</v>
      </c>
      <c r="C2704" s="129" t="s">
        <v>3980</v>
      </c>
      <c r="D2704" s="162" t="s">
        <v>3981</v>
      </c>
      <c r="E2704" s="162" t="s">
        <v>3958</v>
      </c>
      <c r="F2704" s="398">
        <v>10466.36</v>
      </c>
      <c r="G2704" s="153">
        <f t="shared" si="277"/>
        <v>2093.27</v>
      </c>
      <c r="H2704" s="226">
        <f t="shared" si="278"/>
        <v>12559.630000000001</v>
      </c>
    </row>
    <row r="2705" spans="2:8" x14ac:dyDescent="0.25">
      <c r="B2705" s="412">
        <v>84</v>
      </c>
      <c r="C2705" s="129" t="s">
        <v>3982</v>
      </c>
      <c r="D2705" s="162" t="s">
        <v>3981</v>
      </c>
      <c r="E2705" s="162" t="s">
        <v>3958</v>
      </c>
      <c r="F2705" s="398">
        <v>8911.93</v>
      </c>
      <c r="G2705" s="153">
        <f t="shared" si="277"/>
        <v>1782.39</v>
      </c>
      <c r="H2705" s="226">
        <f t="shared" si="278"/>
        <v>10694.32</v>
      </c>
    </row>
    <row r="2706" spans="2:8" ht="31.5" x14ac:dyDescent="0.25">
      <c r="B2706" s="412">
        <v>85</v>
      </c>
      <c r="C2706" s="129" t="s">
        <v>3983</v>
      </c>
      <c r="D2706" s="162" t="s">
        <v>3981</v>
      </c>
      <c r="E2706" s="162" t="s">
        <v>3958</v>
      </c>
      <c r="F2706" s="397">
        <v>6200.4</v>
      </c>
      <c r="G2706" s="153">
        <f t="shared" si="277"/>
        <v>1240.08</v>
      </c>
      <c r="H2706" s="226">
        <f t="shared" si="278"/>
        <v>7440.48</v>
      </c>
    </row>
    <row r="2707" spans="2:8" x14ac:dyDescent="0.25">
      <c r="B2707" s="413" t="s">
        <v>3984</v>
      </c>
      <c r="C2707" s="422" t="s">
        <v>3985</v>
      </c>
      <c r="D2707" s="422"/>
      <c r="E2707" s="422"/>
      <c r="F2707" s="422"/>
      <c r="G2707" s="395"/>
      <c r="H2707" s="407"/>
    </row>
    <row r="2708" spans="2:8" x14ac:dyDescent="0.25">
      <c r="B2708" s="406">
        <v>1</v>
      </c>
      <c r="C2708" s="422" t="s">
        <v>3986</v>
      </c>
      <c r="D2708" s="422"/>
      <c r="E2708" s="422"/>
      <c r="F2708" s="422"/>
      <c r="G2708" s="395"/>
      <c r="H2708" s="407"/>
    </row>
    <row r="2709" spans="2:8" x14ac:dyDescent="0.25">
      <c r="B2709" s="408">
        <v>1.1000000000000001</v>
      </c>
      <c r="C2709" s="129" t="s">
        <v>3987</v>
      </c>
      <c r="D2709" s="162" t="s">
        <v>3832</v>
      </c>
      <c r="E2709" s="162" t="s">
        <v>3742</v>
      </c>
      <c r="F2709" s="398">
        <v>44.2</v>
      </c>
      <c r="G2709" s="153">
        <f t="shared" ref="G2709:G2747" si="279">ROUND(F2709*0.2,2)</f>
        <v>8.84</v>
      </c>
      <c r="H2709" s="226">
        <f t="shared" ref="H2709:H2747" si="280">G2709+F2709</f>
        <v>53.040000000000006</v>
      </c>
    </row>
    <row r="2710" spans="2:8" x14ac:dyDescent="0.25">
      <c r="B2710" s="408">
        <v>1.2</v>
      </c>
      <c r="C2710" s="129" t="s">
        <v>3988</v>
      </c>
      <c r="D2710" s="162" t="s">
        <v>3832</v>
      </c>
      <c r="E2710" s="162" t="s">
        <v>3742</v>
      </c>
      <c r="F2710" s="398">
        <v>63.4</v>
      </c>
      <c r="G2710" s="153">
        <f t="shared" si="279"/>
        <v>12.68</v>
      </c>
      <c r="H2710" s="226">
        <f t="shared" si="280"/>
        <v>76.08</v>
      </c>
    </row>
    <row r="2711" spans="2:8" x14ac:dyDescent="0.25">
      <c r="B2711" s="408">
        <v>1.3</v>
      </c>
      <c r="C2711" s="129" t="s">
        <v>3989</v>
      </c>
      <c r="D2711" s="162" t="s">
        <v>3832</v>
      </c>
      <c r="E2711" s="162" t="s">
        <v>3742</v>
      </c>
      <c r="F2711" s="398">
        <v>44.2</v>
      </c>
      <c r="G2711" s="153">
        <f t="shared" si="279"/>
        <v>8.84</v>
      </c>
      <c r="H2711" s="226">
        <f t="shared" si="280"/>
        <v>53.040000000000006</v>
      </c>
    </row>
    <row r="2712" spans="2:8" x14ac:dyDescent="0.25">
      <c r="B2712" s="408">
        <v>1.4</v>
      </c>
      <c r="C2712" s="129" t="s">
        <v>3990</v>
      </c>
      <c r="D2712" s="162" t="s">
        <v>3949</v>
      </c>
      <c r="E2712" s="162" t="s">
        <v>3742</v>
      </c>
      <c r="F2712" s="398">
        <v>301.5</v>
      </c>
      <c r="G2712" s="153">
        <f t="shared" si="279"/>
        <v>60.3</v>
      </c>
      <c r="H2712" s="226">
        <f t="shared" si="280"/>
        <v>361.8</v>
      </c>
    </row>
    <row r="2713" spans="2:8" x14ac:dyDescent="0.25">
      <c r="B2713" s="408">
        <v>1.5</v>
      </c>
      <c r="C2713" s="129" t="s">
        <v>3991</v>
      </c>
      <c r="D2713" s="162" t="s">
        <v>3949</v>
      </c>
      <c r="E2713" s="162" t="s">
        <v>3742</v>
      </c>
      <c r="F2713" s="398">
        <v>109.8</v>
      </c>
      <c r="G2713" s="153">
        <f t="shared" si="279"/>
        <v>21.96</v>
      </c>
      <c r="H2713" s="226">
        <f t="shared" si="280"/>
        <v>131.76</v>
      </c>
    </row>
    <row r="2714" spans="2:8" x14ac:dyDescent="0.25">
      <c r="B2714" s="408">
        <v>1.6</v>
      </c>
      <c r="C2714" s="129" t="s">
        <v>3992</v>
      </c>
      <c r="D2714" s="162" t="s">
        <v>3826</v>
      </c>
      <c r="E2714" s="162" t="s">
        <v>3742</v>
      </c>
      <c r="F2714" s="398">
        <v>127.3</v>
      </c>
      <c r="G2714" s="153">
        <f t="shared" si="279"/>
        <v>25.46</v>
      </c>
      <c r="H2714" s="226">
        <f t="shared" si="280"/>
        <v>152.76</v>
      </c>
    </row>
    <row r="2715" spans="2:8" x14ac:dyDescent="0.25">
      <c r="B2715" s="408">
        <v>1.7</v>
      </c>
      <c r="C2715" s="129" t="s">
        <v>3993</v>
      </c>
      <c r="D2715" s="162" t="s">
        <v>3826</v>
      </c>
      <c r="E2715" s="162" t="s">
        <v>3742</v>
      </c>
      <c r="F2715" s="398">
        <v>197.2</v>
      </c>
      <c r="G2715" s="153">
        <f t="shared" si="279"/>
        <v>39.44</v>
      </c>
      <c r="H2715" s="226">
        <f t="shared" si="280"/>
        <v>236.64</v>
      </c>
    </row>
    <row r="2716" spans="2:8" ht="31.5" x14ac:dyDescent="0.25">
      <c r="B2716" s="408">
        <v>1.8</v>
      </c>
      <c r="C2716" s="129" t="s">
        <v>3994</v>
      </c>
      <c r="D2716" s="162" t="s">
        <v>3949</v>
      </c>
      <c r="E2716" s="162" t="s">
        <v>3742</v>
      </c>
      <c r="F2716" s="398">
        <v>262.10000000000002</v>
      </c>
      <c r="G2716" s="153">
        <f t="shared" si="279"/>
        <v>52.42</v>
      </c>
      <c r="H2716" s="226">
        <f t="shared" si="280"/>
        <v>314.52000000000004</v>
      </c>
    </row>
    <row r="2717" spans="2:8" x14ac:dyDescent="0.25">
      <c r="B2717" s="408">
        <v>1.9</v>
      </c>
      <c r="C2717" s="129" t="s">
        <v>3995</v>
      </c>
      <c r="D2717" s="162" t="s">
        <v>3826</v>
      </c>
      <c r="E2717" s="162" t="s">
        <v>3742</v>
      </c>
      <c r="F2717" s="398">
        <v>77.400000000000006</v>
      </c>
      <c r="G2717" s="153">
        <f t="shared" si="279"/>
        <v>15.48</v>
      </c>
      <c r="H2717" s="226">
        <f t="shared" si="280"/>
        <v>92.88000000000001</v>
      </c>
    </row>
    <row r="2718" spans="2:8" x14ac:dyDescent="0.25">
      <c r="B2718" s="409">
        <v>1.1000000000000001</v>
      </c>
      <c r="C2718" s="129" t="s">
        <v>3996</v>
      </c>
      <c r="D2718" s="162" t="s">
        <v>3826</v>
      </c>
      <c r="E2718" s="162" t="s">
        <v>3742</v>
      </c>
      <c r="F2718" s="398">
        <v>77.400000000000006</v>
      </c>
      <c r="G2718" s="153">
        <f t="shared" si="279"/>
        <v>15.48</v>
      </c>
      <c r="H2718" s="226">
        <f t="shared" si="280"/>
        <v>92.88000000000001</v>
      </c>
    </row>
    <row r="2719" spans="2:8" x14ac:dyDescent="0.25">
      <c r="B2719" s="409">
        <v>1.1100000000000001</v>
      </c>
      <c r="C2719" s="129" t="s">
        <v>3997</v>
      </c>
      <c r="D2719" s="162" t="s">
        <v>3826</v>
      </c>
      <c r="E2719" s="162" t="s">
        <v>3742</v>
      </c>
      <c r="F2719" s="398">
        <v>254.6</v>
      </c>
      <c r="G2719" s="153">
        <f t="shared" si="279"/>
        <v>50.92</v>
      </c>
      <c r="H2719" s="226">
        <f t="shared" si="280"/>
        <v>305.52</v>
      </c>
    </row>
    <row r="2720" spans="2:8" ht="31.5" x14ac:dyDescent="0.25">
      <c r="B2720" s="409">
        <v>1.1200000000000001</v>
      </c>
      <c r="C2720" s="129" t="s">
        <v>3998</v>
      </c>
      <c r="D2720" s="162" t="s">
        <v>3999</v>
      </c>
      <c r="E2720" s="162" t="s">
        <v>3742</v>
      </c>
      <c r="F2720" s="398">
        <v>526.70000000000005</v>
      </c>
      <c r="G2720" s="153">
        <f t="shared" si="279"/>
        <v>105.34</v>
      </c>
      <c r="H2720" s="226">
        <f t="shared" si="280"/>
        <v>632.04000000000008</v>
      </c>
    </row>
    <row r="2721" spans="2:8" x14ac:dyDescent="0.25">
      <c r="B2721" s="409">
        <v>1.1299999999999999</v>
      </c>
      <c r="C2721" s="129" t="s">
        <v>4000</v>
      </c>
      <c r="D2721" s="162" t="s">
        <v>3826</v>
      </c>
      <c r="E2721" s="162" t="s">
        <v>3742</v>
      </c>
      <c r="F2721" s="398">
        <v>227.1</v>
      </c>
      <c r="G2721" s="153">
        <f t="shared" si="279"/>
        <v>45.42</v>
      </c>
      <c r="H2721" s="226">
        <f t="shared" si="280"/>
        <v>272.52</v>
      </c>
    </row>
    <row r="2722" spans="2:8" x14ac:dyDescent="0.25">
      <c r="B2722" s="409">
        <v>1.1399999999999999</v>
      </c>
      <c r="C2722" s="129" t="s">
        <v>4001</v>
      </c>
      <c r="D2722" s="162" t="s">
        <v>4002</v>
      </c>
      <c r="E2722" s="162" t="s">
        <v>3742</v>
      </c>
      <c r="F2722" s="398">
        <v>337</v>
      </c>
      <c r="G2722" s="153">
        <f t="shared" si="279"/>
        <v>67.400000000000006</v>
      </c>
      <c r="H2722" s="226">
        <f t="shared" si="280"/>
        <v>404.4</v>
      </c>
    </row>
    <row r="2723" spans="2:8" x14ac:dyDescent="0.25">
      <c r="B2723" s="409">
        <v>1.1499999999999999</v>
      </c>
      <c r="C2723" s="129" t="s">
        <v>4003</v>
      </c>
      <c r="D2723" s="162" t="s">
        <v>4002</v>
      </c>
      <c r="E2723" s="162" t="s">
        <v>3742</v>
      </c>
      <c r="F2723" s="398">
        <v>391.9</v>
      </c>
      <c r="G2723" s="153">
        <f t="shared" si="279"/>
        <v>78.38</v>
      </c>
      <c r="H2723" s="226">
        <f t="shared" si="280"/>
        <v>470.28</v>
      </c>
    </row>
    <row r="2724" spans="2:8" x14ac:dyDescent="0.25">
      <c r="B2724" s="409">
        <v>1.1599999999999999</v>
      </c>
      <c r="C2724" s="129" t="s">
        <v>4004</v>
      </c>
      <c r="D2724" s="162" t="s">
        <v>4005</v>
      </c>
      <c r="E2724" s="162" t="s">
        <v>3742</v>
      </c>
      <c r="F2724" s="398">
        <v>474.2</v>
      </c>
      <c r="G2724" s="153">
        <f t="shared" si="279"/>
        <v>94.84</v>
      </c>
      <c r="H2724" s="226">
        <f t="shared" si="280"/>
        <v>569.04</v>
      </c>
    </row>
    <row r="2725" spans="2:8" ht="31.5" x14ac:dyDescent="0.25">
      <c r="B2725" s="409">
        <v>1.17</v>
      </c>
      <c r="C2725" s="129" t="s">
        <v>4006</v>
      </c>
      <c r="D2725" s="162" t="s">
        <v>3826</v>
      </c>
      <c r="E2725" s="162" t="s">
        <v>3742</v>
      </c>
      <c r="F2725" s="398">
        <v>299.5</v>
      </c>
      <c r="G2725" s="153">
        <f t="shared" si="279"/>
        <v>59.9</v>
      </c>
      <c r="H2725" s="226">
        <f t="shared" si="280"/>
        <v>359.4</v>
      </c>
    </row>
    <row r="2726" spans="2:8" x14ac:dyDescent="0.25">
      <c r="B2726" s="409">
        <v>1.18</v>
      </c>
      <c r="C2726" s="129" t="s">
        <v>4007</v>
      </c>
      <c r="D2726" s="162" t="s">
        <v>3826</v>
      </c>
      <c r="E2726" s="162" t="s">
        <v>3742</v>
      </c>
      <c r="F2726" s="398">
        <v>309.5</v>
      </c>
      <c r="G2726" s="153">
        <f t="shared" si="279"/>
        <v>61.9</v>
      </c>
      <c r="H2726" s="226">
        <f t="shared" si="280"/>
        <v>371.4</v>
      </c>
    </row>
    <row r="2727" spans="2:8" x14ac:dyDescent="0.25">
      <c r="B2727" s="409">
        <v>1.19</v>
      </c>
      <c r="C2727" s="129" t="s">
        <v>4008</v>
      </c>
      <c r="D2727" s="162" t="s">
        <v>3826</v>
      </c>
      <c r="E2727" s="162" t="s">
        <v>3742</v>
      </c>
      <c r="F2727" s="398">
        <v>309.5</v>
      </c>
      <c r="G2727" s="153">
        <f t="shared" si="279"/>
        <v>61.9</v>
      </c>
      <c r="H2727" s="226">
        <f t="shared" si="280"/>
        <v>371.4</v>
      </c>
    </row>
    <row r="2728" spans="2:8" x14ac:dyDescent="0.25">
      <c r="B2728" s="409">
        <v>1.2</v>
      </c>
      <c r="C2728" s="129" t="s">
        <v>4009</v>
      </c>
      <c r="D2728" s="162" t="s">
        <v>3826</v>
      </c>
      <c r="E2728" s="162" t="s">
        <v>3742</v>
      </c>
      <c r="F2728" s="398">
        <v>112.3</v>
      </c>
      <c r="G2728" s="153">
        <f t="shared" si="279"/>
        <v>22.46</v>
      </c>
      <c r="H2728" s="226">
        <f t="shared" si="280"/>
        <v>134.76</v>
      </c>
    </row>
    <row r="2729" spans="2:8" x14ac:dyDescent="0.25">
      <c r="B2729" s="409">
        <v>1.21</v>
      </c>
      <c r="C2729" s="129" t="s">
        <v>4010</v>
      </c>
      <c r="D2729" s="162" t="s">
        <v>3826</v>
      </c>
      <c r="E2729" s="162" t="s">
        <v>3742</v>
      </c>
      <c r="F2729" s="398">
        <v>149</v>
      </c>
      <c r="G2729" s="153">
        <f t="shared" si="279"/>
        <v>29.8</v>
      </c>
      <c r="H2729" s="226">
        <f t="shared" si="280"/>
        <v>178.8</v>
      </c>
    </row>
    <row r="2730" spans="2:8" x14ac:dyDescent="0.25">
      <c r="B2730" s="409">
        <v>1.22</v>
      </c>
      <c r="C2730" s="129" t="s">
        <v>4011</v>
      </c>
      <c r="D2730" s="162" t="s">
        <v>4012</v>
      </c>
      <c r="E2730" s="162" t="s">
        <v>3742</v>
      </c>
      <c r="F2730" s="398">
        <v>179.7</v>
      </c>
      <c r="G2730" s="153">
        <f t="shared" si="279"/>
        <v>35.94</v>
      </c>
      <c r="H2730" s="226">
        <f t="shared" si="280"/>
        <v>215.64</v>
      </c>
    </row>
    <row r="2731" spans="2:8" x14ac:dyDescent="0.25">
      <c r="B2731" s="409">
        <v>1.23</v>
      </c>
      <c r="C2731" s="129" t="s">
        <v>4013</v>
      </c>
      <c r="D2731" s="162" t="s">
        <v>3826</v>
      </c>
      <c r="E2731" s="162" t="s">
        <v>3742</v>
      </c>
      <c r="F2731" s="398">
        <v>199.7</v>
      </c>
      <c r="G2731" s="153">
        <f t="shared" si="279"/>
        <v>39.94</v>
      </c>
      <c r="H2731" s="226">
        <f t="shared" si="280"/>
        <v>239.64</v>
      </c>
    </row>
    <row r="2732" spans="2:8" x14ac:dyDescent="0.25">
      <c r="B2732" s="409">
        <v>1.24</v>
      </c>
      <c r="C2732" s="129" t="s">
        <v>4014</v>
      </c>
      <c r="D2732" s="162" t="s">
        <v>3826</v>
      </c>
      <c r="E2732" s="162" t="s">
        <v>3742</v>
      </c>
      <c r="F2732" s="398">
        <v>159.69999999999999</v>
      </c>
      <c r="G2732" s="153">
        <f t="shared" si="279"/>
        <v>31.94</v>
      </c>
      <c r="H2732" s="226">
        <f t="shared" si="280"/>
        <v>191.64</v>
      </c>
    </row>
    <row r="2733" spans="2:8" x14ac:dyDescent="0.25">
      <c r="B2733" s="409">
        <v>1.25</v>
      </c>
      <c r="C2733" s="129" t="s">
        <v>4015</v>
      </c>
      <c r="D2733" s="162" t="s">
        <v>3826</v>
      </c>
      <c r="E2733" s="162" t="s">
        <v>3742</v>
      </c>
      <c r="F2733" s="398">
        <v>347.4</v>
      </c>
      <c r="G2733" s="153">
        <f t="shared" si="279"/>
        <v>69.48</v>
      </c>
      <c r="H2733" s="226">
        <f t="shared" si="280"/>
        <v>416.88</v>
      </c>
    </row>
    <row r="2734" spans="2:8" x14ac:dyDescent="0.25">
      <c r="B2734" s="409">
        <v>1.26</v>
      </c>
      <c r="C2734" s="129" t="s">
        <v>4016</v>
      </c>
      <c r="D2734" s="162" t="s">
        <v>3826</v>
      </c>
      <c r="E2734" s="162" t="s">
        <v>3742</v>
      </c>
      <c r="F2734" s="398">
        <v>237.1</v>
      </c>
      <c r="G2734" s="153">
        <f t="shared" si="279"/>
        <v>47.42</v>
      </c>
      <c r="H2734" s="226">
        <f t="shared" si="280"/>
        <v>284.52</v>
      </c>
    </row>
    <row r="2735" spans="2:8" x14ac:dyDescent="0.25">
      <c r="B2735" s="409">
        <v>1.27</v>
      </c>
      <c r="C2735" s="129" t="s">
        <v>4017</v>
      </c>
      <c r="D2735" s="162" t="s">
        <v>3826</v>
      </c>
      <c r="E2735" s="162" t="s">
        <v>3742</v>
      </c>
      <c r="F2735" s="398">
        <v>228.8</v>
      </c>
      <c r="G2735" s="153">
        <f t="shared" si="279"/>
        <v>45.76</v>
      </c>
      <c r="H2735" s="226">
        <f t="shared" si="280"/>
        <v>274.56</v>
      </c>
    </row>
    <row r="2736" spans="2:8" x14ac:dyDescent="0.25">
      <c r="B2736" s="409">
        <v>1.28</v>
      </c>
      <c r="C2736" s="129" t="s">
        <v>4018</v>
      </c>
      <c r="D2736" s="162" t="s">
        <v>3826</v>
      </c>
      <c r="E2736" s="162" t="s">
        <v>3742</v>
      </c>
      <c r="F2736" s="398">
        <v>104.8</v>
      </c>
      <c r="G2736" s="153">
        <f t="shared" si="279"/>
        <v>20.96</v>
      </c>
      <c r="H2736" s="226">
        <f t="shared" si="280"/>
        <v>125.75999999999999</v>
      </c>
    </row>
    <row r="2737" spans="2:8" x14ac:dyDescent="0.25">
      <c r="B2737" s="409">
        <v>1.29</v>
      </c>
      <c r="C2737" s="129" t="s">
        <v>4019</v>
      </c>
      <c r="D2737" s="162" t="s">
        <v>3826</v>
      </c>
      <c r="E2737" s="162" t="s">
        <v>3742</v>
      </c>
      <c r="F2737" s="398">
        <v>113.6</v>
      </c>
      <c r="G2737" s="153">
        <f t="shared" si="279"/>
        <v>22.72</v>
      </c>
      <c r="H2737" s="226">
        <f t="shared" si="280"/>
        <v>136.32</v>
      </c>
    </row>
    <row r="2738" spans="2:8" x14ac:dyDescent="0.25">
      <c r="B2738" s="409">
        <v>1.3</v>
      </c>
      <c r="C2738" s="129" t="s">
        <v>4020</v>
      </c>
      <c r="D2738" s="162" t="s">
        <v>3826</v>
      </c>
      <c r="E2738" s="162" t="s">
        <v>3742</v>
      </c>
      <c r="F2738" s="398">
        <v>549.1</v>
      </c>
      <c r="G2738" s="153">
        <f t="shared" si="279"/>
        <v>109.82</v>
      </c>
      <c r="H2738" s="226">
        <f t="shared" si="280"/>
        <v>658.92000000000007</v>
      </c>
    </row>
    <row r="2739" spans="2:8" x14ac:dyDescent="0.25">
      <c r="B2739" s="409">
        <v>1.31</v>
      </c>
      <c r="C2739" s="129" t="s">
        <v>4021</v>
      </c>
      <c r="D2739" s="162" t="s">
        <v>4022</v>
      </c>
      <c r="E2739" s="162" t="s">
        <v>3742</v>
      </c>
      <c r="F2739" s="398">
        <v>224.6</v>
      </c>
      <c r="G2739" s="153">
        <f t="shared" si="279"/>
        <v>44.92</v>
      </c>
      <c r="H2739" s="226">
        <f t="shared" si="280"/>
        <v>269.52</v>
      </c>
    </row>
    <row r="2740" spans="2:8" x14ac:dyDescent="0.25">
      <c r="B2740" s="409">
        <v>1.32</v>
      </c>
      <c r="C2740" s="129" t="s">
        <v>4023</v>
      </c>
      <c r="D2740" s="162" t="s">
        <v>4022</v>
      </c>
      <c r="E2740" s="162" t="s">
        <v>3742</v>
      </c>
      <c r="F2740" s="398">
        <v>224.6</v>
      </c>
      <c r="G2740" s="153">
        <f t="shared" si="279"/>
        <v>44.92</v>
      </c>
      <c r="H2740" s="226">
        <f t="shared" si="280"/>
        <v>269.52</v>
      </c>
    </row>
    <row r="2741" spans="2:8" x14ac:dyDescent="0.25">
      <c r="B2741" s="409">
        <v>1.33</v>
      </c>
      <c r="C2741" s="129" t="s">
        <v>4024</v>
      </c>
      <c r="D2741" s="162" t="s">
        <v>4022</v>
      </c>
      <c r="E2741" s="162" t="s">
        <v>3742</v>
      </c>
      <c r="F2741" s="398">
        <v>264.60000000000002</v>
      </c>
      <c r="G2741" s="153">
        <f t="shared" si="279"/>
        <v>52.92</v>
      </c>
      <c r="H2741" s="226">
        <f t="shared" si="280"/>
        <v>317.52000000000004</v>
      </c>
    </row>
    <row r="2742" spans="2:8" x14ac:dyDescent="0.25">
      <c r="B2742" s="409">
        <v>1.34</v>
      </c>
      <c r="C2742" s="129" t="s">
        <v>4025</v>
      </c>
      <c r="D2742" s="162" t="s">
        <v>4026</v>
      </c>
      <c r="E2742" s="162" t="s">
        <v>3742</v>
      </c>
      <c r="F2742" s="398">
        <v>202.2</v>
      </c>
      <c r="G2742" s="153">
        <f t="shared" si="279"/>
        <v>40.44</v>
      </c>
      <c r="H2742" s="226">
        <f t="shared" si="280"/>
        <v>242.64</v>
      </c>
    </row>
    <row r="2743" spans="2:8" x14ac:dyDescent="0.25">
      <c r="B2743" s="409">
        <v>1.35</v>
      </c>
      <c r="C2743" s="129" t="s">
        <v>4027</v>
      </c>
      <c r="D2743" s="162" t="s">
        <v>3826</v>
      </c>
      <c r="E2743" s="162" t="s">
        <v>3742</v>
      </c>
      <c r="F2743" s="398">
        <v>209.7</v>
      </c>
      <c r="G2743" s="153">
        <f t="shared" si="279"/>
        <v>41.94</v>
      </c>
      <c r="H2743" s="226">
        <f t="shared" si="280"/>
        <v>251.64</v>
      </c>
    </row>
    <row r="2744" spans="2:8" ht="31.5" x14ac:dyDescent="0.25">
      <c r="B2744" s="409">
        <v>1.36</v>
      </c>
      <c r="C2744" s="129" t="s">
        <v>4028</v>
      </c>
      <c r="D2744" s="162" t="s">
        <v>3826</v>
      </c>
      <c r="E2744" s="162" t="s">
        <v>3742</v>
      </c>
      <c r="F2744" s="398">
        <v>230.9</v>
      </c>
      <c r="G2744" s="153">
        <f t="shared" si="279"/>
        <v>46.18</v>
      </c>
      <c r="H2744" s="226">
        <f t="shared" si="280"/>
        <v>277.08</v>
      </c>
    </row>
    <row r="2745" spans="2:8" x14ac:dyDescent="0.25">
      <c r="B2745" s="409">
        <v>1.37</v>
      </c>
      <c r="C2745" s="129" t="s">
        <v>4029</v>
      </c>
      <c r="D2745" s="162" t="s">
        <v>4030</v>
      </c>
      <c r="E2745" s="162" t="s">
        <v>3742</v>
      </c>
      <c r="F2745" s="398">
        <v>761.3</v>
      </c>
      <c r="G2745" s="153">
        <f t="shared" si="279"/>
        <v>152.26</v>
      </c>
      <c r="H2745" s="226">
        <f t="shared" si="280"/>
        <v>913.56</v>
      </c>
    </row>
    <row r="2746" spans="2:8" ht="31.5" x14ac:dyDescent="0.25">
      <c r="B2746" s="409">
        <v>1.38</v>
      </c>
      <c r="C2746" s="129" t="s">
        <v>4031</v>
      </c>
      <c r="D2746" s="396" t="s">
        <v>4032</v>
      </c>
      <c r="E2746" s="162" t="s">
        <v>3742</v>
      </c>
      <c r="F2746" s="398">
        <v>592.79999999999995</v>
      </c>
      <c r="G2746" s="153">
        <f t="shared" si="279"/>
        <v>118.56</v>
      </c>
      <c r="H2746" s="226">
        <f t="shared" si="280"/>
        <v>711.3599999999999</v>
      </c>
    </row>
    <row r="2747" spans="2:8" x14ac:dyDescent="0.25">
      <c r="B2747" s="409">
        <v>1.39</v>
      </c>
      <c r="C2747" s="129" t="s">
        <v>4033</v>
      </c>
      <c r="D2747" s="162" t="s">
        <v>3826</v>
      </c>
      <c r="E2747" s="162" t="s">
        <v>3742</v>
      </c>
      <c r="F2747" s="398">
        <v>451.8</v>
      </c>
      <c r="G2747" s="153">
        <f t="shared" si="279"/>
        <v>90.36</v>
      </c>
      <c r="H2747" s="226">
        <f t="shared" si="280"/>
        <v>542.16</v>
      </c>
    </row>
    <row r="2748" spans="2:8" x14ac:dyDescent="0.25">
      <c r="B2748" s="406">
        <v>2</v>
      </c>
      <c r="C2748" s="422" t="s">
        <v>4034</v>
      </c>
      <c r="D2748" s="422"/>
      <c r="E2748" s="422"/>
      <c r="F2748" s="422"/>
      <c r="G2748" s="395"/>
      <c r="H2748" s="407"/>
    </row>
    <row r="2749" spans="2:8" x14ac:dyDescent="0.25">
      <c r="B2749" s="408">
        <v>2.1</v>
      </c>
      <c r="C2749" s="129" t="s">
        <v>3987</v>
      </c>
      <c r="D2749" s="162" t="s">
        <v>3832</v>
      </c>
      <c r="E2749" s="162" t="s">
        <v>3742</v>
      </c>
      <c r="F2749" s="398">
        <v>44.2</v>
      </c>
      <c r="G2749" s="153">
        <f t="shared" ref="G2749:G2762" si="281">ROUND(F2749*0.2,2)</f>
        <v>8.84</v>
      </c>
      <c r="H2749" s="226">
        <f t="shared" ref="H2749:H2762" si="282">G2749+F2749</f>
        <v>53.040000000000006</v>
      </c>
    </row>
    <row r="2750" spans="2:8" x14ac:dyDescent="0.25">
      <c r="B2750" s="408">
        <v>2.2000000000000002</v>
      </c>
      <c r="C2750" s="129" t="s">
        <v>3988</v>
      </c>
      <c r="D2750" s="162" t="s">
        <v>3832</v>
      </c>
      <c r="E2750" s="162" t="s">
        <v>3742</v>
      </c>
      <c r="F2750" s="398">
        <v>63.4</v>
      </c>
      <c r="G2750" s="153">
        <f t="shared" si="281"/>
        <v>12.68</v>
      </c>
      <c r="H2750" s="226">
        <f t="shared" si="282"/>
        <v>76.08</v>
      </c>
    </row>
    <row r="2751" spans="2:8" x14ac:dyDescent="0.25">
      <c r="B2751" s="408">
        <v>2.2999999999999998</v>
      </c>
      <c r="C2751" s="129" t="s">
        <v>4035</v>
      </c>
      <c r="D2751" s="162" t="s">
        <v>3832</v>
      </c>
      <c r="E2751" s="162" t="s">
        <v>3742</v>
      </c>
      <c r="F2751" s="398">
        <v>44.2</v>
      </c>
      <c r="G2751" s="153">
        <f t="shared" si="281"/>
        <v>8.84</v>
      </c>
      <c r="H2751" s="226">
        <f t="shared" si="282"/>
        <v>53.040000000000006</v>
      </c>
    </row>
    <row r="2752" spans="2:8" x14ac:dyDescent="0.25">
      <c r="B2752" s="408">
        <v>2.4</v>
      </c>
      <c r="C2752" s="129" t="s">
        <v>4033</v>
      </c>
      <c r="D2752" s="162" t="s">
        <v>3826</v>
      </c>
      <c r="E2752" s="162" t="s">
        <v>3742</v>
      </c>
      <c r="F2752" s="398">
        <v>451.8</v>
      </c>
      <c r="G2752" s="153">
        <f t="shared" si="281"/>
        <v>90.36</v>
      </c>
      <c r="H2752" s="226">
        <f t="shared" si="282"/>
        <v>542.16</v>
      </c>
    </row>
    <row r="2753" spans="2:8" x14ac:dyDescent="0.25">
      <c r="B2753" s="408">
        <v>2.5</v>
      </c>
      <c r="C2753" s="129" t="s">
        <v>3998</v>
      </c>
      <c r="D2753" s="162" t="s">
        <v>4022</v>
      </c>
      <c r="E2753" s="162" t="s">
        <v>3742</v>
      </c>
      <c r="F2753" s="398">
        <v>526.70000000000005</v>
      </c>
      <c r="G2753" s="153">
        <f t="shared" si="281"/>
        <v>105.34</v>
      </c>
      <c r="H2753" s="226">
        <f t="shared" si="282"/>
        <v>632.04000000000008</v>
      </c>
    </row>
    <row r="2754" spans="2:8" x14ac:dyDescent="0.25">
      <c r="B2754" s="408">
        <v>2.6</v>
      </c>
      <c r="C2754" s="129" t="s">
        <v>4001</v>
      </c>
      <c r="D2754" s="162" t="s">
        <v>4002</v>
      </c>
      <c r="E2754" s="162" t="s">
        <v>3742</v>
      </c>
      <c r="F2754" s="398">
        <v>461.8</v>
      </c>
      <c r="G2754" s="153">
        <f t="shared" si="281"/>
        <v>92.36</v>
      </c>
      <c r="H2754" s="226">
        <f t="shared" si="282"/>
        <v>554.16</v>
      </c>
    </row>
    <row r="2755" spans="2:8" x14ac:dyDescent="0.25">
      <c r="B2755" s="408">
        <v>2.7</v>
      </c>
      <c r="C2755" s="129" t="s">
        <v>4014</v>
      </c>
      <c r="D2755" s="162" t="s">
        <v>3826</v>
      </c>
      <c r="E2755" s="162" t="s">
        <v>3742</v>
      </c>
      <c r="F2755" s="398">
        <v>159.69999999999999</v>
      </c>
      <c r="G2755" s="153">
        <f t="shared" si="281"/>
        <v>31.94</v>
      </c>
      <c r="H2755" s="226">
        <f t="shared" si="282"/>
        <v>191.64</v>
      </c>
    </row>
    <row r="2756" spans="2:8" x14ac:dyDescent="0.25">
      <c r="B2756" s="408">
        <v>2.8</v>
      </c>
      <c r="C2756" s="129" t="s">
        <v>4036</v>
      </c>
      <c r="D2756" s="162" t="s">
        <v>3949</v>
      </c>
      <c r="E2756" s="162" t="s">
        <v>3742</v>
      </c>
      <c r="F2756" s="398">
        <v>278.89999999999998</v>
      </c>
      <c r="G2756" s="153">
        <f t="shared" si="281"/>
        <v>55.78</v>
      </c>
      <c r="H2756" s="226">
        <f t="shared" si="282"/>
        <v>334.67999999999995</v>
      </c>
    </row>
    <row r="2757" spans="2:8" x14ac:dyDescent="0.25">
      <c r="B2757" s="408">
        <v>2.9</v>
      </c>
      <c r="C2757" s="129" t="s">
        <v>4037</v>
      </c>
      <c r="D2757" s="162" t="s">
        <v>3826</v>
      </c>
      <c r="E2757" s="162" t="s">
        <v>3742</v>
      </c>
      <c r="F2757" s="398">
        <v>495.45</v>
      </c>
      <c r="G2757" s="153">
        <f t="shared" si="281"/>
        <v>99.09</v>
      </c>
      <c r="H2757" s="226">
        <f t="shared" si="282"/>
        <v>594.54</v>
      </c>
    </row>
    <row r="2758" spans="2:8" x14ac:dyDescent="0.25">
      <c r="B2758" s="409">
        <v>2.1</v>
      </c>
      <c r="C2758" s="129" t="s">
        <v>4038</v>
      </c>
      <c r="D2758" s="162" t="s">
        <v>3826</v>
      </c>
      <c r="E2758" s="162" t="s">
        <v>3742</v>
      </c>
      <c r="F2758" s="398">
        <v>164.7</v>
      </c>
      <c r="G2758" s="153">
        <f t="shared" si="281"/>
        <v>32.94</v>
      </c>
      <c r="H2758" s="226">
        <f t="shared" si="282"/>
        <v>197.64</v>
      </c>
    </row>
    <row r="2759" spans="2:8" x14ac:dyDescent="0.25">
      <c r="B2759" s="409">
        <v>2.11</v>
      </c>
      <c r="C2759" s="129" t="s">
        <v>4039</v>
      </c>
      <c r="D2759" s="162" t="s">
        <v>3826</v>
      </c>
      <c r="E2759" s="162" t="s">
        <v>3742</v>
      </c>
      <c r="F2759" s="398">
        <v>112.3</v>
      </c>
      <c r="G2759" s="153">
        <f t="shared" si="281"/>
        <v>22.46</v>
      </c>
      <c r="H2759" s="226">
        <f t="shared" si="282"/>
        <v>134.76</v>
      </c>
    </row>
    <row r="2760" spans="2:8" x14ac:dyDescent="0.25">
      <c r="B2760" s="409">
        <v>2.12</v>
      </c>
      <c r="C2760" s="129" t="s">
        <v>4040</v>
      </c>
      <c r="D2760" s="162" t="s">
        <v>3826</v>
      </c>
      <c r="E2760" s="162" t="s">
        <v>3742</v>
      </c>
      <c r="F2760" s="398">
        <v>189.7</v>
      </c>
      <c r="G2760" s="153">
        <f t="shared" si="281"/>
        <v>37.94</v>
      </c>
      <c r="H2760" s="226">
        <f t="shared" si="282"/>
        <v>227.64</v>
      </c>
    </row>
    <row r="2761" spans="2:8" x14ac:dyDescent="0.25">
      <c r="B2761" s="409">
        <v>2.13</v>
      </c>
      <c r="C2761" s="129" t="s">
        <v>4041</v>
      </c>
      <c r="D2761" s="162" t="s">
        <v>3826</v>
      </c>
      <c r="E2761" s="162" t="s">
        <v>3742</v>
      </c>
      <c r="F2761" s="398">
        <v>299.5</v>
      </c>
      <c r="G2761" s="153">
        <f t="shared" si="281"/>
        <v>59.9</v>
      </c>
      <c r="H2761" s="226">
        <f t="shared" si="282"/>
        <v>359.4</v>
      </c>
    </row>
    <row r="2762" spans="2:8" x14ac:dyDescent="0.25">
      <c r="B2762" s="409">
        <v>2.14</v>
      </c>
      <c r="C2762" s="129" t="s">
        <v>4042</v>
      </c>
      <c r="D2762" s="162" t="s">
        <v>4043</v>
      </c>
      <c r="E2762" s="162" t="s">
        <v>3742</v>
      </c>
      <c r="F2762" s="398">
        <v>262.7</v>
      </c>
      <c r="G2762" s="153">
        <f t="shared" si="281"/>
        <v>52.54</v>
      </c>
      <c r="H2762" s="226">
        <f t="shared" si="282"/>
        <v>315.24</v>
      </c>
    </row>
    <row r="2763" spans="2:8" x14ac:dyDescent="0.25">
      <c r="B2763" s="406">
        <v>3</v>
      </c>
      <c r="C2763" s="422" t="s">
        <v>4044</v>
      </c>
      <c r="D2763" s="422"/>
      <c r="E2763" s="422"/>
      <c r="F2763" s="422"/>
      <c r="G2763" s="395"/>
      <c r="H2763" s="407"/>
    </row>
    <row r="2764" spans="2:8" x14ac:dyDescent="0.25">
      <c r="B2764" s="408">
        <v>3.1</v>
      </c>
      <c r="C2764" s="129" t="s">
        <v>3987</v>
      </c>
      <c r="D2764" s="162" t="s">
        <v>3832</v>
      </c>
      <c r="E2764" s="162" t="s">
        <v>3742</v>
      </c>
      <c r="F2764" s="398">
        <v>49.9</v>
      </c>
      <c r="G2764" s="153">
        <f t="shared" ref="G2764:G2800" si="283">ROUND(F2764*0.2,2)</f>
        <v>9.98</v>
      </c>
      <c r="H2764" s="226">
        <f t="shared" ref="H2764:H2800" si="284">G2764+F2764</f>
        <v>59.879999999999995</v>
      </c>
    </row>
    <row r="2765" spans="2:8" x14ac:dyDescent="0.25">
      <c r="B2765" s="408">
        <v>3.2</v>
      </c>
      <c r="C2765" s="129" t="s">
        <v>3988</v>
      </c>
      <c r="D2765" s="162" t="s">
        <v>3832</v>
      </c>
      <c r="E2765" s="162" t="s">
        <v>3742</v>
      </c>
      <c r="F2765" s="398">
        <v>178.5</v>
      </c>
      <c r="G2765" s="153">
        <f t="shared" si="283"/>
        <v>35.700000000000003</v>
      </c>
      <c r="H2765" s="226">
        <f t="shared" si="284"/>
        <v>214.2</v>
      </c>
    </row>
    <row r="2766" spans="2:8" x14ac:dyDescent="0.25">
      <c r="B2766" s="408">
        <v>3.3</v>
      </c>
      <c r="C2766" s="129" t="s">
        <v>4035</v>
      </c>
      <c r="D2766" s="162" t="s">
        <v>3832</v>
      </c>
      <c r="E2766" s="162" t="s">
        <v>3742</v>
      </c>
      <c r="F2766" s="398">
        <v>49.9</v>
      </c>
      <c r="G2766" s="153">
        <f t="shared" si="283"/>
        <v>9.98</v>
      </c>
      <c r="H2766" s="226">
        <f t="shared" si="284"/>
        <v>59.879999999999995</v>
      </c>
    </row>
    <row r="2767" spans="2:8" x14ac:dyDescent="0.25">
      <c r="B2767" s="408">
        <v>3.4</v>
      </c>
      <c r="C2767" s="129" t="s">
        <v>4045</v>
      </c>
      <c r="D2767" s="162" t="s">
        <v>3832</v>
      </c>
      <c r="E2767" s="162" t="s">
        <v>3742</v>
      </c>
      <c r="F2767" s="398">
        <v>43.7</v>
      </c>
      <c r="G2767" s="153">
        <f t="shared" si="283"/>
        <v>8.74</v>
      </c>
      <c r="H2767" s="226">
        <f t="shared" si="284"/>
        <v>52.440000000000005</v>
      </c>
    </row>
    <row r="2768" spans="2:8" x14ac:dyDescent="0.25">
      <c r="B2768" s="408">
        <v>3.5</v>
      </c>
      <c r="C2768" s="129" t="s">
        <v>4046</v>
      </c>
      <c r="D2768" s="162" t="s">
        <v>4002</v>
      </c>
      <c r="E2768" s="162" t="s">
        <v>3742</v>
      </c>
      <c r="F2768" s="398">
        <v>337</v>
      </c>
      <c r="G2768" s="153">
        <f t="shared" si="283"/>
        <v>67.400000000000006</v>
      </c>
      <c r="H2768" s="226">
        <f t="shared" si="284"/>
        <v>404.4</v>
      </c>
    </row>
    <row r="2769" spans="2:8" x14ac:dyDescent="0.25">
      <c r="B2769" s="408">
        <v>3.6</v>
      </c>
      <c r="C2769" s="129" t="s">
        <v>4047</v>
      </c>
      <c r="D2769" s="162" t="s">
        <v>3826</v>
      </c>
      <c r="E2769" s="162" t="s">
        <v>3742</v>
      </c>
      <c r="F2769" s="398">
        <v>134.80000000000001</v>
      </c>
      <c r="G2769" s="153">
        <f t="shared" si="283"/>
        <v>26.96</v>
      </c>
      <c r="H2769" s="226">
        <f t="shared" si="284"/>
        <v>161.76000000000002</v>
      </c>
    </row>
    <row r="2770" spans="2:8" x14ac:dyDescent="0.25">
      <c r="B2770" s="408">
        <v>3.7</v>
      </c>
      <c r="C2770" s="129" t="s">
        <v>4033</v>
      </c>
      <c r="D2770" s="162" t="s">
        <v>3826</v>
      </c>
      <c r="E2770" s="162" t="s">
        <v>3742</v>
      </c>
      <c r="F2770" s="398">
        <v>451.8</v>
      </c>
      <c r="G2770" s="153">
        <f t="shared" si="283"/>
        <v>90.36</v>
      </c>
      <c r="H2770" s="226">
        <f t="shared" si="284"/>
        <v>542.16</v>
      </c>
    </row>
    <row r="2771" spans="2:8" ht="31.5" x14ac:dyDescent="0.25">
      <c r="B2771" s="408">
        <v>3.8</v>
      </c>
      <c r="C2771" s="129" t="s">
        <v>4031</v>
      </c>
      <c r="D2771" s="162" t="s">
        <v>4048</v>
      </c>
      <c r="E2771" s="162" t="s">
        <v>3742</v>
      </c>
      <c r="F2771" s="398">
        <v>524.1</v>
      </c>
      <c r="G2771" s="153">
        <f t="shared" si="283"/>
        <v>104.82</v>
      </c>
      <c r="H2771" s="226">
        <f t="shared" si="284"/>
        <v>628.92000000000007</v>
      </c>
    </row>
    <row r="2772" spans="2:8" x14ac:dyDescent="0.25">
      <c r="B2772" s="408">
        <v>3.9</v>
      </c>
      <c r="C2772" s="129" t="s">
        <v>4049</v>
      </c>
      <c r="D2772" s="162" t="s">
        <v>3826</v>
      </c>
      <c r="E2772" s="162" t="s">
        <v>3742</v>
      </c>
      <c r="F2772" s="398">
        <v>197.2</v>
      </c>
      <c r="G2772" s="153">
        <f t="shared" si="283"/>
        <v>39.44</v>
      </c>
      <c r="H2772" s="226">
        <f t="shared" si="284"/>
        <v>236.64</v>
      </c>
    </row>
    <row r="2773" spans="2:8" x14ac:dyDescent="0.25">
      <c r="B2773" s="409">
        <v>3.1</v>
      </c>
      <c r="C2773" s="129" t="s">
        <v>4050</v>
      </c>
      <c r="D2773" s="162" t="s">
        <v>3826</v>
      </c>
      <c r="E2773" s="162" t="s">
        <v>3742</v>
      </c>
      <c r="F2773" s="398">
        <v>197.2</v>
      </c>
      <c r="G2773" s="153">
        <f t="shared" si="283"/>
        <v>39.44</v>
      </c>
      <c r="H2773" s="226">
        <f t="shared" si="284"/>
        <v>236.64</v>
      </c>
    </row>
    <row r="2774" spans="2:8" x14ac:dyDescent="0.25">
      <c r="B2774" s="409">
        <v>3.11</v>
      </c>
      <c r="C2774" s="129" t="s">
        <v>4051</v>
      </c>
      <c r="D2774" s="162" t="s">
        <v>3826</v>
      </c>
      <c r="E2774" s="162" t="s">
        <v>3742</v>
      </c>
      <c r="F2774" s="398">
        <v>118.6</v>
      </c>
      <c r="G2774" s="153">
        <f t="shared" si="283"/>
        <v>23.72</v>
      </c>
      <c r="H2774" s="226">
        <f t="shared" si="284"/>
        <v>142.32</v>
      </c>
    </row>
    <row r="2775" spans="2:8" x14ac:dyDescent="0.25">
      <c r="B2775" s="409">
        <v>3.12</v>
      </c>
      <c r="C2775" s="129" t="s">
        <v>4052</v>
      </c>
      <c r="D2775" s="162" t="s">
        <v>3826</v>
      </c>
      <c r="E2775" s="162" t="s">
        <v>3742</v>
      </c>
      <c r="F2775" s="398">
        <v>260</v>
      </c>
      <c r="G2775" s="153">
        <f t="shared" si="283"/>
        <v>52</v>
      </c>
      <c r="H2775" s="226">
        <f t="shared" si="284"/>
        <v>312</v>
      </c>
    </row>
    <row r="2776" spans="2:8" x14ac:dyDescent="0.25">
      <c r="B2776" s="409">
        <v>3.13</v>
      </c>
      <c r="C2776" s="129" t="s">
        <v>3990</v>
      </c>
      <c r="D2776" s="162" t="s">
        <v>3949</v>
      </c>
      <c r="E2776" s="162" t="s">
        <v>3742</v>
      </c>
      <c r="F2776" s="398">
        <v>278.89999999999998</v>
      </c>
      <c r="G2776" s="153">
        <f t="shared" si="283"/>
        <v>55.78</v>
      </c>
      <c r="H2776" s="226">
        <f t="shared" si="284"/>
        <v>334.67999999999995</v>
      </c>
    </row>
    <row r="2777" spans="2:8" ht="31.5" x14ac:dyDescent="0.25">
      <c r="B2777" s="409">
        <v>3.14</v>
      </c>
      <c r="C2777" s="129" t="s">
        <v>4053</v>
      </c>
      <c r="D2777" s="162" t="s">
        <v>3832</v>
      </c>
      <c r="E2777" s="162" t="s">
        <v>3742</v>
      </c>
      <c r="F2777" s="398">
        <v>477.4</v>
      </c>
      <c r="G2777" s="153">
        <f t="shared" si="283"/>
        <v>95.48</v>
      </c>
      <c r="H2777" s="226">
        <f t="shared" si="284"/>
        <v>572.88</v>
      </c>
    </row>
    <row r="2778" spans="2:8" x14ac:dyDescent="0.25">
      <c r="B2778" s="409">
        <v>3.15</v>
      </c>
      <c r="C2778" s="129" t="s">
        <v>4054</v>
      </c>
      <c r="D2778" s="162" t="s">
        <v>3832</v>
      </c>
      <c r="E2778" s="162" t="s">
        <v>3742</v>
      </c>
      <c r="F2778" s="398">
        <v>761.3</v>
      </c>
      <c r="G2778" s="153">
        <f t="shared" si="283"/>
        <v>152.26</v>
      </c>
      <c r="H2778" s="226">
        <f t="shared" si="284"/>
        <v>913.56</v>
      </c>
    </row>
    <row r="2779" spans="2:8" x14ac:dyDescent="0.25">
      <c r="B2779" s="409">
        <v>3.16</v>
      </c>
      <c r="C2779" s="129" t="s">
        <v>4055</v>
      </c>
      <c r="D2779" s="162" t="s">
        <v>3826</v>
      </c>
      <c r="E2779" s="162" t="s">
        <v>3742</v>
      </c>
      <c r="F2779" s="398">
        <v>94.5</v>
      </c>
      <c r="G2779" s="153">
        <f t="shared" si="283"/>
        <v>18.899999999999999</v>
      </c>
      <c r="H2779" s="226">
        <f t="shared" si="284"/>
        <v>113.4</v>
      </c>
    </row>
    <row r="2780" spans="2:8" x14ac:dyDescent="0.25">
      <c r="B2780" s="409">
        <v>3.17</v>
      </c>
      <c r="C2780" s="129" t="s">
        <v>4056</v>
      </c>
      <c r="D2780" s="162" t="s">
        <v>3826</v>
      </c>
      <c r="E2780" s="162" t="s">
        <v>3742</v>
      </c>
      <c r="F2780" s="398">
        <v>237.7</v>
      </c>
      <c r="G2780" s="153">
        <f t="shared" si="283"/>
        <v>47.54</v>
      </c>
      <c r="H2780" s="226">
        <f t="shared" si="284"/>
        <v>285.24</v>
      </c>
    </row>
    <row r="2781" spans="2:8" x14ac:dyDescent="0.25">
      <c r="B2781" s="409">
        <v>3.18</v>
      </c>
      <c r="C2781" s="129" t="s">
        <v>4057</v>
      </c>
      <c r="D2781" s="162" t="s">
        <v>3826</v>
      </c>
      <c r="E2781" s="162" t="s">
        <v>3742</v>
      </c>
      <c r="F2781" s="398">
        <v>107.3</v>
      </c>
      <c r="G2781" s="153">
        <f t="shared" si="283"/>
        <v>21.46</v>
      </c>
      <c r="H2781" s="226">
        <f t="shared" si="284"/>
        <v>128.76</v>
      </c>
    </row>
    <row r="2782" spans="2:8" x14ac:dyDescent="0.25">
      <c r="B2782" s="409">
        <v>3.19</v>
      </c>
      <c r="C2782" s="129" t="s">
        <v>4058</v>
      </c>
      <c r="D2782" s="162" t="s">
        <v>3826</v>
      </c>
      <c r="E2782" s="162" t="s">
        <v>3742</v>
      </c>
      <c r="F2782" s="398">
        <v>107.3</v>
      </c>
      <c r="G2782" s="153">
        <f t="shared" si="283"/>
        <v>21.46</v>
      </c>
      <c r="H2782" s="226">
        <f t="shared" si="284"/>
        <v>128.76</v>
      </c>
    </row>
    <row r="2783" spans="2:8" x14ac:dyDescent="0.25">
      <c r="B2783" s="409">
        <v>3.2</v>
      </c>
      <c r="C2783" s="129" t="s">
        <v>4059</v>
      </c>
      <c r="D2783" s="162" t="s">
        <v>3826</v>
      </c>
      <c r="E2783" s="162" t="s">
        <v>3742</v>
      </c>
      <c r="F2783" s="398">
        <v>107.3</v>
      </c>
      <c r="G2783" s="153">
        <f t="shared" si="283"/>
        <v>21.46</v>
      </c>
      <c r="H2783" s="226">
        <f t="shared" si="284"/>
        <v>128.76</v>
      </c>
    </row>
    <row r="2784" spans="2:8" ht="31.5" x14ac:dyDescent="0.25">
      <c r="B2784" s="409">
        <v>3.21</v>
      </c>
      <c r="C2784" s="129" t="s">
        <v>4060</v>
      </c>
      <c r="D2784" s="162" t="s">
        <v>3826</v>
      </c>
      <c r="E2784" s="162" t="s">
        <v>3742</v>
      </c>
      <c r="F2784" s="398">
        <v>436.8</v>
      </c>
      <c r="G2784" s="153">
        <f t="shared" si="283"/>
        <v>87.36</v>
      </c>
      <c r="H2784" s="226">
        <f t="shared" si="284"/>
        <v>524.16</v>
      </c>
    </row>
    <row r="2785" spans="2:8" x14ac:dyDescent="0.25">
      <c r="B2785" s="409">
        <v>3.22</v>
      </c>
      <c r="C2785" s="129" t="s">
        <v>4021</v>
      </c>
      <c r="D2785" s="162" t="s">
        <v>4022</v>
      </c>
      <c r="E2785" s="162" t="s">
        <v>3742</v>
      </c>
      <c r="F2785" s="398">
        <v>224.6</v>
      </c>
      <c r="G2785" s="153">
        <f t="shared" si="283"/>
        <v>44.92</v>
      </c>
      <c r="H2785" s="226">
        <f t="shared" si="284"/>
        <v>269.52</v>
      </c>
    </row>
    <row r="2786" spans="2:8" x14ac:dyDescent="0.25">
      <c r="B2786" s="409">
        <v>3.23</v>
      </c>
      <c r="C2786" s="129" t="s">
        <v>4061</v>
      </c>
      <c r="D2786" s="162" t="s">
        <v>4012</v>
      </c>
      <c r="E2786" s="162" t="s">
        <v>3742</v>
      </c>
      <c r="F2786" s="398">
        <v>240.1</v>
      </c>
      <c r="G2786" s="153">
        <f t="shared" si="283"/>
        <v>48.02</v>
      </c>
      <c r="H2786" s="226">
        <f t="shared" si="284"/>
        <v>288.12</v>
      </c>
    </row>
    <row r="2787" spans="2:8" x14ac:dyDescent="0.25">
      <c r="B2787" s="409">
        <v>3.24</v>
      </c>
      <c r="C2787" s="129" t="s">
        <v>4062</v>
      </c>
      <c r="D2787" s="162" t="s">
        <v>3832</v>
      </c>
      <c r="E2787" s="162" t="s">
        <v>3742</v>
      </c>
      <c r="F2787" s="398">
        <v>291.60000000000002</v>
      </c>
      <c r="G2787" s="153">
        <f t="shared" si="283"/>
        <v>58.32</v>
      </c>
      <c r="H2787" s="226">
        <f t="shared" si="284"/>
        <v>349.92</v>
      </c>
    </row>
    <row r="2788" spans="2:8" x14ac:dyDescent="0.25">
      <c r="B2788" s="409">
        <v>3.25</v>
      </c>
      <c r="C2788" s="129" t="s">
        <v>4063</v>
      </c>
      <c r="D2788" s="162" t="s">
        <v>3826</v>
      </c>
      <c r="E2788" s="162" t="s">
        <v>3742</v>
      </c>
      <c r="F2788" s="398">
        <v>74.900000000000006</v>
      </c>
      <c r="G2788" s="153">
        <f t="shared" si="283"/>
        <v>14.98</v>
      </c>
      <c r="H2788" s="226">
        <f t="shared" si="284"/>
        <v>89.88000000000001</v>
      </c>
    </row>
    <row r="2789" spans="2:8" x14ac:dyDescent="0.25">
      <c r="B2789" s="409">
        <v>3.26</v>
      </c>
      <c r="C2789" s="129" t="s">
        <v>4023</v>
      </c>
      <c r="D2789" s="162" t="s">
        <v>4022</v>
      </c>
      <c r="E2789" s="162" t="s">
        <v>3742</v>
      </c>
      <c r="F2789" s="398">
        <v>224.6</v>
      </c>
      <c r="G2789" s="153">
        <f t="shared" si="283"/>
        <v>44.92</v>
      </c>
      <c r="H2789" s="226">
        <f t="shared" si="284"/>
        <v>269.52</v>
      </c>
    </row>
    <row r="2790" spans="2:8" x14ac:dyDescent="0.25">
      <c r="B2790" s="409">
        <v>3.27</v>
      </c>
      <c r="C2790" s="129" t="s">
        <v>4064</v>
      </c>
      <c r="D2790" s="162" t="s">
        <v>4065</v>
      </c>
      <c r="E2790" s="162" t="s">
        <v>3742</v>
      </c>
      <c r="F2790" s="398">
        <v>212.2</v>
      </c>
      <c r="G2790" s="153">
        <f t="shared" si="283"/>
        <v>42.44</v>
      </c>
      <c r="H2790" s="226">
        <f t="shared" si="284"/>
        <v>254.64</v>
      </c>
    </row>
    <row r="2791" spans="2:8" x14ac:dyDescent="0.25">
      <c r="B2791" s="409">
        <v>3.28</v>
      </c>
      <c r="C2791" s="129" t="s">
        <v>4024</v>
      </c>
      <c r="D2791" s="162" t="s">
        <v>4022</v>
      </c>
      <c r="E2791" s="162" t="s">
        <v>3742</v>
      </c>
      <c r="F2791" s="398">
        <v>277.10000000000002</v>
      </c>
      <c r="G2791" s="153">
        <f t="shared" si="283"/>
        <v>55.42</v>
      </c>
      <c r="H2791" s="226">
        <f t="shared" si="284"/>
        <v>332.52000000000004</v>
      </c>
    </row>
    <row r="2792" spans="2:8" x14ac:dyDescent="0.25">
      <c r="B2792" s="409">
        <v>3.29</v>
      </c>
      <c r="C2792" s="129" t="s">
        <v>4066</v>
      </c>
      <c r="D2792" s="162" t="s">
        <v>4030</v>
      </c>
      <c r="E2792" s="162" t="s">
        <v>3742</v>
      </c>
      <c r="F2792" s="398">
        <v>574.1</v>
      </c>
      <c r="G2792" s="153">
        <f t="shared" si="283"/>
        <v>114.82</v>
      </c>
      <c r="H2792" s="226">
        <f t="shared" si="284"/>
        <v>688.92000000000007</v>
      </c>
    </row>
    <row r="2793" spans="2:8" x14ac:dyDescent="0.25">
      <c r="B2793" s="409">
        <v>3.3</v>
      </c>
      <c r="C2793" s="129" t="s">
        <v>4067</v>
      </c>
      <c r="D2793" s="162" t="s">
        <v>3826</v>
      </c>
      <c r="E2793" s="162" t="s">
        <v>3742</v>
      </c>
      <c r="F2793" s="398">
        <v>436.8</v>
      </c>
      <c r="G2793" s="153">
        <f t="shared" si="283"/>
        <v>87.36</v>
      </c>
      <c r="H2793" s="226">
        <f t="shared" si="284"/>
        <v>524.16</v>
      </c>
    </row>
    <row r="2794" spans="2:8" x14ac:dyDescent="0.25">
      <c r="B2794" s="409">
        <v>3.31</v>
      </c>
      <c r="C2794" s="129" t="s">
        <v>4068</v>
      </c>
      <c r="D2794" s="162" t="s">
        <v>3832</v>
      </c>
      <c r="E2794" s="162" t="s">
        <v>3742</v>
      </c>
      <c r="F2794" s="398">
        <v>168.5</v>
      </c>
      <c r="G2794" s="153">
        <f t="shared" si="283"/>
        <v>33.700000000000003</v>
      </c>
      <c r="H2794" s="226">
        <f t="shared" si="284"/>
        <v>202.2</v>
      </c>
    </row>
    <row r="2795" spans="2:8" x14ac:dyDescent="0.25">
      <c r="B2795" s="409">
        <v>3.32</v>
      </c>
      <c r="C2795" s="129" t="s">
        <v>4069</v>
      </c>
      <c r="D2795" s="162" t="s">
        <v>3826</v>
      </c>
      <c r="E2795" s="162" t="s">
        <v>3742</v>
      </c>
      <c r="F2795" s="398">
        <v>275.2</v>
      </c>
      <c r="G2795" s="153">
        <f t="shared" si="283"/>
        <v>55.04</v>
      </c>
      <c r="H2795" s="226">
        <f t="shared" si="284"/>
        <v>330.24</v>
      </c>
    </row>
    <row r="2796" spans="2:8" ht="31.5" x14ac:dyDescent="0.25">
      <c r="B2796" s="409">
        <v>3.33</v>
      </c>
      <c r="C2796" s="129" t="s">
        <v>4070</v>
      </c>
      <c r="D2796" s="162" t="s">
        <v>3826</v>
      </c>
      <c r="E2796" s="162" t="s">
        <v>3742</v>
      </c>
      <c r="F2796" s="398">
        <v>187.2</v>
      </c>
      <c r="G2796" s="153">
        <f t="shared" si="283"/>
        <v>37.44</v>
      </c>
      <c r="H2796" s="226">
        <f t="shared" si="284"/>
        <v>224.64</v>
      </c>
    </row>
    <row r="2797" spans="2:8" x14ac:dyDescent="0.25">
      <c r="B2797" s="409">
        <v>3.34</v>
      </c>
      <c r="C2797" s="129" t="s">
        <v>4071</v>
      </c>
      <c r="D2797" s="162" t="s">
        <v>3826</v>
      </c>
      <c r="E2797" s="162" t="s">
        <v>3742</v>
      </c>
      <c r="F2797" s="398">
        <v>107.3</v>
      </c>
      <c r="G2797" s="153">
        <f t="shared" si="283"/>
        <v>21.46</v>
      </c>
      <c r="H2797" s="226">
        <f t="shared" si="284"/>
        <v>128.76</v>
      </c>
    </row>
    <row r="2798" spans="2:8" x14ac:dyDescent="0.25">
      <c r="B2798" s="409">
        <v>3.35</v>
      </c>
      <c r="C2798" s="129" t="s">
        <v>4072</v>
      </c>
      <c r="D2798" s="162" t="s">
        <v>3826</v>
      </c>
      <c r="E2798" s="162" t="s">
        <v>3742</v>
      </c>
      <c r="F2798" s="398">
        <v>107.3</v>
      </c>
      <c r="G2798" s="153">
        <f t="shared" si="283"/>
        <v>21.46</v>
      </c>
      <c r="H2798" s="226">
        <f t="shared" si="284"/>
        <v>128.76</v>
      </c>
    </row>
    <row r="2799" spans="2:8" x14ac:dyDescent="0.25">
      <c r="B2799" s="409">
        <v>3.36</v>
      </c>
      <c r="C2799" s="129" t="s">
        <v>4073</v>
      </c>
      <c r="D2799" s="162" t="s">
        <v>3826</v>
      </c>
      <c r="E2799" s="162" t="s">
        <v>3742</v>
      </c>
      <c r="F2799" s="398">
        <v>112.3</v>
      </c>
      <c r="G2799" s="153">
        <f t="shared" si="283"/>
        <v>22.46</v>
      </c>
      <c r="H2799" s="226">
        <f t="shared" si="284"/>
        <v>134.76</v>
      </c>
    </row>
    <row r="2800" spans="2:8" x14ac:dyDescent="0.25">
      <c r="B2800" s="409">
        <v>3.37</v>
      </c>
      <c r="C2800" s="129" t="s">
        <v>4074</v>
      </c>
      <c r="D2800" s="162" t="s">
        <v>3826</v>
      </c>
      <c r="E2800" s="162" t="s">
        <v>3742</v>
      </c>
      <c r="F2800" s="398">
        <v>107.3</v>
      </c>
      <c r="G2800" s="153">
        <f t="shared" si="283"/>
        <v>21.46</v>
      </c>
      <c r="H2800" s="226">
        <f t="shared" si="284"/>
        <v>128.76</v>
      </c>
    </row>
    <row r="2801" spans="2:8" x14ac:dyDescent="0.25">
      <c r="B2801" s="406">
        <v>4</v>
      </c>
      <c r="C2801" s="422" t="s">
        <v>4075</v>
      </c>
      <c r="D2801" s="422"/>
      <c r="E2801" s="422"/>
      <c r="F2801" s="422"/>
      <c r="G2801" s="395"/>
      <c r="H2801" s="407"/>
    </row>
    <row r="2802" spans="2:8" x14ac:dyDescent="0.25">
      <c r="B2802" s="408">
        <v>4.0999999999999996</v>
      </c>
      <c r="C2802" s="129" t="s">
        <v>4045</v>
      </c>
      <c r="D2802" s="162" t="s">
        <v>3832</v>
      </c>
      <c r="E2802" s="162" t="s">
        <v>3742</v>
      </c>
      <c r="F2802" s="398">
        <v>43.7</v>
      </c>
      <c r="G2802" s="153">
        <f t="shared" ref="G2802:G2819" si="285">ROUND(F2802*0.2,2)</f>
        <v>8.74</v>
      </c>
      <c r="H2802" s="226">
        <f t="shared" ref="H2802:H2819" si="286">G2802+F2802</f>
        <v>52.440000000000005</v>
      </c>
    </row>
    <row r="2803" spans="2:8" x14ac:dyDescent="0.25">
      <c r="B2803" s="408">
        <v>4.2</v>
      </c>
      <c r="C2803" s="129" t="s">
        <v>3987</v>
      </c>
      <c r="D2803" s="162" t="s">
        <v>3832</v>
      </c>
      <c r="E2803" s="162" t="s">
        <v>3742</v>
      </c>
      <c r="F2803" s="398">
        <v>43.7</v>
      </c>
      <c r="G2803" s="153">
        <f t="shared" si="285"/>
        <v>8.74</v>
      </c>
      <c r="H2803" s="226">
        <f t="shared" si="286"/>
        <v>52.440000000000005</v>
      </c>
    </row>
    <row r="2804" spans="2:8" x14ac:dyDescent="0.25">
      <c r="B2804" s="408">
        <v>4.3</v>
      </c>
      <c r="C2804" s="129" t="s">
        <v>3988</v>
      </c>
      <c r="D2804" s="162" t="s">
        <v>3832</v>
      </c>
      <c r="E2804" s="162" t="s">
        <v>3742</v>
      </c>
      <c r="F2804" s="398">
        <v>43.7</v>
      </c>
      <c r="G2804" s="153">
        <f t="shared" si="285"/>
        <v>8.74</v>
      </c>
      <c r="H2804" s="226">
        <f t="shared" si="286"/>
        <v>52.440000000000005</v>
      </c>
    </row>
    <row r="2805" spans="2:8" x14ac:dyDescent="0.25">
      <c r="B2805" s="408">
        <v>4.4000000000000004</v>
      </c>
      <c r="C2805" s="129" t="s">
        <v>4035</v>
      </c>
      <c r="D2805" s="162" t="s">
        <v>3832</v>
      </c>
      <c r="E2805" s="162" t="s">
        <v>3742</v>
      </c>
      <c r="F2805" s="398">
        <v>49.9</v>
      </c>
      <c r="G2805" s="153">
        <f t="shared" si="285"/>
        <v>9.98</v>
      </c>
      <c r="H2805" s="226">
        <f t="shared" si="286"/>
        <v>59.879999999999995</v>
      </c>
    </row>
    <row r="2806" spans="2:8" x14ac:dyDescent="0.25">
      <c r="B2806" s="408">
        <v>4.5</v>
      </c>
      <c r="C2806" s="129" t="s">
        <v>4076</v>
      </c>
      <c r="D2806" s="162" t="s">
        <v>3832</v>
      </c>
      <c r="E2806" s="162" t="s">
        <v>3742</v>
      </c>
      <c r="F2806" s="398">
        <v>43.7</v>
      </c>
      <c r="G2806" s="153">
        <f t="shared" si="285"/>
        <v>8.74</v>
      </c>
      <c r="H2806" s="226">
        <f t="shared" si="286"/>
        <v>52.440000000000005</v>
      </c>
    </row>
    <row r="2807" spans="2:8" x14ac:dyDescent="0.25">
      <c r="B2807" s="408">
        <v>4.5999999999999996</v>
      </c>
      <c r="C2807" s="129" t="s">
        <v>3993</v>
      </c>
      <c r="D2807" s="162" t="s">
        <v>3826</v>
      </c>
      <c r="E2807" s="162" t="s">
        <v>3742</v>
      </c>
      <c r="F2807" s="398">
        <v>197.2</v>
      </c>
      <c r="G2807" s="153">
        <f t="shared" si="285"/>
        <v>39.44</v>
      </c>
      <c r="H2807" s="226">
        <f t="shared" si="286"/>
        <v>236.64</v>
      </c>
    </row>
    <row r="2808" spans="2:8" x14ac:dyDescent="0.25">
      <c r="B2808" s="408">
        <v>4.7</v>
      </c>
      <c r="C2808" s="129" t="s">
        <v>4077</v>
      </c>
      <c r="D2808" s="162" t="s">
        <v>3826</v>
      </c>
      <c r="E2808" s="162" t="s">
        <v>3742</v>
      </c>
      <c r="F2808" s="398">
        <v>309.5</v>
      </c>
      <c r="G2808" s="153">
        <f t="shared" si="285"/>
        <v>61.9</v>
      </c>
      <c r="H2808" s="226">
        <f t="shared" si="286"/>
        <v>371.4</v>
      </c>
    </row>
    <row r="2809" spans="2:8" x14ac:dyDescent="0.25">
      <c r="B2809" s="408">
        <v>4.8</v>
      </c>
      <c r="C2809" s="129" t="s">
        <v>4078</v>
      </c>
      <c r="D2809" s="162" t="s">
        <v>4002</v>
      </c>
      <c r="E2809" s="162" t="s">
        <v>3742</v>
      </c>
      <c r="F2809" s="398">
        <v>337</v>
      </c>
      <c r="G2809" s="153">
        <f t="shared" si="285"/>
        <v>67.400000000000006</v>
      </c>
      <c r="H2809" s="226">
        <f t="shared" si="286"/>
        <v>404.4</v>
      </c>
    </row>
    <row r="2810" spans="2:8" x14ac:dyDescent="0.25">
      <c r="B2810" s="408">
        <v>4.9000000000000004</v>
      </c>
      <c r="C2810" s="129" t="s">
        <v>4079</v>
      </c>
      <c r="D2810" s="162" t="s">
        <v>3826</v>
      </c>
      <c r="E2810" s="162" t="s">
        <v>3742</v>
      </c>
      <c r="F2810" s="398">
        <v>511.7</v>
      </c>
      <c r="G2810" s="153">
        <f t="shared" si="285"/>
        <v>102.34</v>
      </c>
      <c r="H2810" s="226">
        <f t="shared" si="286"/>
        <v>614.04</v>
      </c>
    </row>
    <row r="2811" spans="2:8" x14ac:dyDescent="0.25">
      <c r="B2811" s="409">
        <v>4.0999999999999996</v>
      </c>
      <c r="C2811" s="129" t="s">
        <v>4080</v>
      </c>
      <c r="D2811" s="162" t="s">
        <v>4081</v>
      </c>
      <c r="E2811" s="162" t="s">
        <v>3742</v>
      </c>
      <c r="F2811" s="398">
        <v>199.7</v>
      </c>
      <c r="G2811" s="153">
        <f t="shared" si="285"/>
        <v>39.94</v>
      </c>
      <c r="H2811" s="226">
        <f t="shared" si="286"/>
        <v>239.64</v>
      </c>
    </row>
    <row r="2812" spans="2:8" x14ac:dyDescent="0.25">
      <c r="B2812" s="409">
        <v>4.1100000000000003</v>
      </c>
      <c r="C2812" s="129" t="s">
        <v>4082</v>
      </c>
      <c r="D2812" s="162" t="s">
        <v>3826</v>
      </c>
      <c r="E2812" s="162" t="s">
        <v>3742</v>
      </c>
      <c r="F2812" s="398">
        <v>112.3</v>
      </c>
      <c r="G2812" s="153">
        <f t="shared" si="285"/>
        <v>22.46</v>
      </c>
      <c r="H2812" s="226">
        <f t="shared" si="286"/>
        <v>134.76</v>
      </c>
    </row>
    <row r="2813" spans="2:8" x14ac:dyDescent="0.25">
      <c r="B2813" s="409">
        <v>4.12</v>
      </c>
      <c r="C2813" s="129" t="s">
        <v>4083</v>
      </c>
      <c r="D2813" s="162" t="s">
        <v>3949</v>
      </c>
      <c r="E2813" s="162" t="s">
        <v>3742</v>
      </c>
      <c r="F2813" s="398">
        <v>112.3</v>
      </c>
      <c r="G2813" s="153">
        <f t="shared" si="285"/>
        <v>22.46</v>
      </c>
      <c r="H2813" s="226">
        <f t="shared" si="286"/>
        <v>134.76</v>
      </c>
    </row>
    <row r="2814" spans="2:8" x14ac:dyDescent="0.25">
      <c r="B2814" s="409">
        <v>4.13</v>
      </c>
      <c r="C2814" s="129" t="s">
        <v>4084</v>
      </c>
      <c r="D2814" s="162" t="s">
        <v>3949</v>
      </c>
      <c r="E2814" s="162" t="s">
        <v>3742</v>
      </c>
      <c r="F2814" s="398">
        <v>112.3</v>
      </c>
      <c r="G2814" s="153">
        <f t="shared" si="285"/>
        <v>22.46</v>
      </c>
      <c r="H2814" s="226">
        <f t="shared" si="286"/>
        <v>134.76</v>
      </c>
    </row>
    <row r="2815" spans="2:8" x14ac:dyDescent="0.25">
      <c r="B2815" s="409">
        <v>4.1399999999999997</v>
      </c>
      <c r="C2815" s="129" t="s">
        <v>4085</v>
      </c>
      <c r="D2815" s="162" t="s">
        <v>3826</v>
      </c>
      <c r="E2815" s="162" t="s">
        <v>3742</v>
      </c>
      <c r="F2815" s="398">
        <v>112.3</v>
      </c>
      <c r="G2815" s="153">
        <f t="shared" si="285"/>
        <v>22.46</v>
      </c>
      <c r="H2815" s="226">
        <f t="shared" si="286"/>
        <v>134.76</v>
      </c>
    </row>
    <row r="2816" spans="2:8" x14ac:dyDescent="0.25">
      <c r="B2816" s="409">
        <v>4.1500000000000004</v>
      </c>
      <c r="C2816" s="129" t="s">
        <v>4086</v>
      </c>
      <c r="D2816" s="162" t="s">
        <v>3949</v>
      </c>
      <c r="E2816" s="162" t="s">
        <v>3742</v>
      </c>
      <c r="F2816" s="398">
        <v>162.19999999999999</v>
      </c>
      <c r="G2816" s="153">
        <f t="shared" si="285"/>
        <v>32.44</v>
      </c>
      <c r="H2816" s="226">
        <f t="shared" si="286"/>
        <v>194.64</v>
      </c>
    </row>
    <row r="2817" spans="2:8" x14ac:dyDescent="0.25">
      <c r="B2817" s="409">
        <v>4.16</v>
      </c>
      <c r="C2817" s="129" t="s">
        <v>3990</v>
      </c>
      <c r="D2817" s="162" t="s">
        <v>3949</v>
      </c>
      <c r="E2817" s="162" t="s">
        <v>3742</v>
      </c>
      <c r="F2817" s="398">
        <v>278.89999999999998</v>
      </c>
      <c r="G2817" s="153">
        <f t="shared" si="285"/>
        <v>55.78</v>
      </c>
      <c r="H2817" s="226">
        <f t="shared" si="286"/>
        <v>334.67999999999995</v>
      </c>
    </row>
    <row r="2818" spans="2:8" x14ac:dyDescent="0.25">
      <c r="B2818" s="409">
        <v>4.17</v>
      </c>
      <c r="C2818" s="129" t="s">
        <v>4087</v>
      </c>
      <c r="D2818" s="162" t="s">
        <v>3832</v>
      </c>
      <c r="E2818" s="162" t="s">
        <v>3742</v>
      </c>
      <c r="F2818" s="398">
        <v>139.80000000000001</v>
      </c>
      <c r="G2818" s="153">
        <f t="shared" si="285"/>
        <v>27.96</v>
      </c>
      <c r="H2818" s="226">
        <f t="shared" si="286"/>
        <v>167.76000000000002</v>
      </c>
    </row>
    <row r="2819" spans="2:8" x14ac:dyDescent="0.25">
      <c r="B2819" s="409">
        <v>4.18</v>
      </c>
      <c r="C2819" s="129" t="s">
        <v>4088</v>
      </c>
      <c r="D2819" s="162" t="s">
        <v>4022</v>
      </c>
      <c r="E2819" s="162" t="s">
        <v>3742</v>
      </c>
      <c r="F2819" s="398">
        <v>202.8</v>
      </c>
      <c r="G2819" s="153">
        <f t="shared" si="285"/>
        <v>40.56</v>
      </c>
      <c r="H2819" s="226">
        <f t="shared" si="286"/>
        <v>243.36</v>
      </c>
    </row>
    <row r="2820" spans="2:8" x14ac:dyDescent="0.25">
      <c r="B2820" s="406">
        <v>5</v>
      </c>
      <c r="C2820" s="422" t="s">
        <v>4089</v>
      </c>
      <c r="D2820" s="422"/>
      <c r="E2820" s="422"/>
      <c r="F2820" s="422"/>
      <c r="G2820" s="395"/>
      <c r="H2820" s="407"/>
    </row>
    <row r="2821" spans="2:8" x14ac:dyDescent="0.25">
      <c r="B2821" s="408">
        <v>5.0999999999999996</v>
      </c>
      <c r="C2821" s="129" t="s">
        <v>3987</v>
      </c>
      <c r="D2821" s="162" t="s">
        <v>3832</v>
      </c>
      <c r="E2821" s="162" t="s">
        <v>3742</v>
      </c>
      <c r="F2821" s="398">
        <v>43.7</v>
      </c>
      <c r="G2821" s="153">
        <f t="shared" ref="G2821:G2844" si="287">ROUND(F2821*0.2,2)</f>
        <v>8.74</v>
      </c>
      <c r="H2821" s="226">
        <f t="shared" ref="H2821:H2844" si="288">G2821+F2821</f>
        <v>52.440000000000005</v>
      </c>
    </row>
    <row r="2822" spans="2:8" x14ac:dyDescent="0.25">
      <c r="B2822" s="408">
        <v>5.2</v>
      </c>
      <c r="C2822" s="129" t="s">
        <v>3988</v>
      </c>
      <c r="D2822" s="162" t="s">
        <v>3832</v>
      </c>
      <c r="E2822" s="162" t="s">
        <v>3742</v>
      </c>
      <c r="F2822" s="398">
        <v>62.4</v>
      </c>
      <c r="G2822" s="153">
        <f t="shared" si="287"/>
        <v>12.48</v>
      </c>
      <c r="H2822" s="226">
        <f t="shared" si="288"/>
        <v>74.88</v>
      </c>
    </row>
    <row r="2823" spans="2:8" x14ac:dyDescent="0.25">
      <c r="B2823" s="408">
        <v>5.3</v>
      </c>
      <c r="C2823" s="129" t="s">
        <v>3989</v>
      </c>
      <c r="D2823" s="162" t="s">
        <v>3832</v>
      </c>
      <c r="E2823" s="162" t="s">
        <v>3742</v>
      </c>
      <c r="F2823" s="398">
        <v>68.7</v>
      </c>
      <c r="G2823" s="153">
        <f t="shared" si="287"/>
        <v>13.74</v>
      </c>
      <c r="H2823" s="226">
        <f t="shared" si="288"/>
        <v>82.44</v>
      </c>
    </row>
    <row r="2824" spans="2:8" x14ac:dyDescent="0.25">
      <c r="B2824" s="408">
        <v>5.4</v>
      </c>
      <c r="C2824" s="129" t="s">
        <v>4090</v>
      </c>
      <c r="D2824" s="162" t="s">
        <v>4091</v>
      </c>
      <c r="E2824" s="162" t="s">
        <v>3742</v>
      </c>
      <c r="F2824" s="398">
        <v>178.5</v>
      </c>
      <c r="G2824" s="153">
        <f t="shared" si="287"/>
        <v>35.700000000000003</v>
      </c>
      <c r="H2824" s="226">
        <f t="shared" si="288"/>
        <v>214.2</v>
      </c>
    </row>
    <row r="2825" spans="2:8" x14ac:dyDescent="0.25">
      <c r="B2825" s="408">
        <v>5.5</v>
      </c>
      <c r="C2825" s="129" t="s">
        <v>4092</v>
      </c>
      <c r="D2825" s="162" t="s">
        <v>3764</v>
      </c>
      <c r="E2825" s="162" t="s">
        <v>3742</v>
      </c>
      <c r="F2825" s="398">
        <v>299.89999999999998</v>
      </c>
      <c r="G2825" s="153">
        <f t="shared" si="287"/>
        <v>59.98</v>
      </c>
      <c r="H2825" s="226">
        <f t="shared" si="288"/>
        <v>359.88</v>
      </c>
    </row>
    <row r="2826" spans="2:8" x14ac:dyDescent="0.25">
      <c r="B2826" s="408">
        <v>5.6</v>
      </c>
      <c r="C2826" s="129" t="s">
        <v>4019</v>
      </c>
      <c r="D2826" s="162" t="s">
        <v>3826</v>
      </c>
      <c r="E2826" s="162" t="s">
        <v>3742</v>
      </c>
      <c r="F2826" s="398">
        <v>113.6</v>
      </c>
      <c r="G2826" s="153">
        <f t="shared" si="287"/>
        <v>22.72</v>
      </c>
      <c r="H2826" s="226">
        <f t="shared" si="288"/>
        <v>136.32</v>
      </c>
    </row>
    <row r="2827" spans="2:8" ht="31.5" x14ac:dyDescent="0.25">
      <c r="B2827" s="408">
        <v>5.7</v>
      </c>
      <c r="C2827" s="129" t="s">
        <v>4093</v>
      </c>
      <c r="D2827" s="162" t="s">
        <v>3949</v>
      </c>
      <c r="E2827" s="162" t="s">
        <v>3742</v>
      </c>
      <c r="F2827" s="398">
        <v>278.89999999999998</v>
      </c>
      <c r="G2827" s="153">
        <f t="shared" si="287"/>
        <v>55.78</v>
      </c>
      <c r="H2827" s="226">
        <f t="shared" si="288"/>
        <v>334.67999999999995</v>
      </c>
    </row>
    <row r="2828" spans="2:8" x14ac:dyDescent="0.25">
      <c r="B2828" s="408">
        <v>5.8</v>
      </c>
      <c r="C2828" s="129" t="s">
        <v>4078</v>
      </c>
      <c r="D2828" s="162" t="s">
        <v>4002</v>
      </c>
      <c r="E2828" s="162" t="s">
        <v>3742</v>
      </c>
      <c r="F2828" s="398">
        <v>337</v>
      </c>
      <c r="G2828" s="153">
        <f t="shared" si="287"/>
        <v>67.400000000000006</v>
      </c>
      <c r="H2828" s="226">
        <f t="shared" si="288"/>
        <v>404.4</v>
      </c>
    </row>
    <row r="2829" spans="2:8" x14ac:dyDescent="0.25">
      <c r="B2829" s="408">
        <v>5.9</v>
      </c>
      <c r="C2829" s="129" t="s">
        <v>4094</v>
      </c>
      <c r="D2829" s="162" t="s">
        <v>3826</v>
      </c>
      <c r="E2829" s="162" t="s">
        <v>3742</v>
      </c>
      <c r="F2829" s="398">
        <v>405.6</v>
      </c>
      <c r="G2829" s="153">
        <f t="shared" si="287"/>
        <v>81.12</v>
      </c>
      <c r="H2829" s="226">
        <f t="shared" si="288"/>
        <v>486.72</v>
      </c>
    </row>
    <row r="2830" spans="2:8" x14ac:dyDescent="0.25">
      <c r="B2830" s="409">
        <v>5.0999999999999996</v>
      </c>
      <c r="C2830" s="129" t="s">
        <v>4095</v>
      </c>
      <c r="D2830" s="162" t="s">
        <v>4096</v>
      </c>
      <c r="E2830" s="162" t="s">
        <v>3742</v>
      </c>
      <c r="F2830" s="398">
        <v>233.4</v>
      </c>
      <c r="G2830" s="153">
        <f t="shared" si="287"/>
        <v>46.68</v>
      </c>
      <c r="H2830" s="226">
        <f t="shared" si="288"/>
        <v>280.08</v>
      </c>
    </row>
    <row r="2831" spans="2:8" x14ac:dyDescent="0.25">
      <c r="B2831" s="409">
        <v>5.1100000000000003</v>
      </c>
      <c r="C2831" s="129" t="s">
        <v>4097</v>
      </c>
      <c r="D2831" s="162" t="s">
        <v>4022</v>
      </c>
      <c r="E2831" s="162" t="s">
        <v>3742</v>
      </c>
      <c r="F2831" s="398">
        <v>526.70000000000005</v>
      </c>
      <c r="G2831" s="153">
        <f t="shared" si="287"/>
        <v>105.34</v>
      </c>
      <c r="H2831" s="226">
        <f t="shared" si="288"/>
        <v>632.04000000000008</v>
      </c>
    </row>
    <row r="2832" spans="2:8" x14ac:dyDescent="0.25">
      <c r="B2832" s="409">
        <v>5.12</v>
      </c>
      <c r="C2832" s="129" t="s">
        <v>4098</v>
      </c>
      <c r="D2832" s="162" t="s">
        <v>4022</v>
      </c>
      <c r="E2832" s="162" t="s">
        <v>3742</v>
      </c>
      <c r="F2832" s="398">
        <v>330.7</v>
      </c>
      <c r="G2832" s="153">
        <f t="shared" si="287"/>
        <v>66.14</v>
      </c>
      <c r="H2832" s="226">
        <f t="shared" si="288"/>
        <v>396.84</v>
      </c>
    </row>
    <row r="2833" spans="2:8" x14ac:dyDescent="0.25">
      <c r="B2833" s="409">
        <v>5.13</v>
      </c>
      <c r="C2833" s="129" t="s">
        <v>4099</v>
      </c>
      <c r="D2833" s="162" t="s">
        <v>4091</v>
      </c>
      <c r="E2833" s="162" t="s">
        <v>3742</v>
      </c>
      <c r="F2833" s="398">
        <v>330.7</v>
      </c>
      <c r="G2833" s="153">
        <f t="shared" si="287"/>
        <v>66.14</v>
      </c>
      <c r="H2833" s="226">
        <f t="shared" si="288"/>
        <v>396.84</v>
      </c>
    </row>
    <row r="2834" spans="2:8" x14ac:dyDescent="0.25">
      <c r="B2834" s="409">
        <v>5.14</v>
      </c>
      <c r="C2834" s="129" t="s">
        <v>4100</v>
      </c>
      <c r="D2834" s="162" t="s">
        <v>4002</v>
      </c>
      <c r="E2834" s="162" t="s">
        <v>3742</v>
      </c>
      <c r="F2834" s="398">
        <v>361.9</v>
      </c>
      <c r="G2834" s="153">
        <f t="shared" si="287"/>
        <v>72.38</v>
      </c>
      <c r="H2834" s="226">
        <f t="shared" si="288"/>
        <v>434.28</v>
      </c>
    </row>
    <row r="2835" spans="2:8" x14ac:dyDescent="0.25">
      <c r="B2835" s="409">
        <v>5.15</v>
      </c>
      <c r="C2835" s="129" t="s">
        <v>4101</v>
      </c>
      <c r="D2835" s="162" t="s">
        <v>4102</v>
      </c>
      <c r="E2835" s="162" t="s">
        <v>3742</v>
      </c>
      <c r="F2835" s="398">
        <v>330.7</v>
      </c>
      <c r="G2835" s="153">
        <f t="shared" si="287"/>
        <v>66.14</v>
      </c>
      <c r="H2835" s="226">
        <f t="shared" si="288"/>
        <v>396.84</v>
      </c>
    </row>
    <row r="2836" spans="2:8" x14ac:dyDescent="0.25">
      <c r="B2836" s="409">
        <v>5.16</v>
      </c>
      <c r="C2836" s="129" t="s">
        <v>4103</v>
      </c>
      <c r="D2836" s="162" t="s">
        <v>3826</v>
      </c>
      <c r="E2836" s="162" t="s">
        <v>3742</v>
      </c>
      <c r="F2836" s="398">
        <v>451.8</v>
      </c>
      <c r="G2836" s="153">
        <f t="shared" si="287"/>
        <v>90.36</v>
      </c>
      <c r="H2836" s="226">
        <f t="shared" si="288"/>
        <v>542.16</v>
      </c>
    </row>
    <row r="2837" spans="2:8" x14ac:dyDescent="0.25">
      <c r="B2837" s="409">
        <v>5.17</v>
      </c>
      <c r="C2837" s="129" t="s">
        <v>3998</v>
      </c>
      <c r="D2837" s="162" t="s">
        <v>4022</v>
      </c>
      <c r="E2837" s="162" t="s">
        <v>3742</v>
      </c>
      <c r="F2837" s="398">
        <v>526.70000000000005</v>
      </c>
      <c r="G2837" s="153">
        <f t="shared" si="287"/>
        <v>105.34</v>
      </c>
      <c r="H2837" s="226">
        <f t="shared" si="288"/>
        <v>632.04000000000008</v>
      </c>
    </row>
    <row r="2838" spans="2:8" x14ac:dyDescent="0.25">
      <c r="B2838" s="409">
        <v>5.18</v>
      </c>
      <c r="C2838" s="129" t="s">
        <v>4104</v>
      </c>
      <c r="D2838" s="162" t="s">
        <v>4022</v>
      </c>
      <c r="E2838" s="162" t="s">
        <v>3742</v>
      </c>
      <c r="F2838" s="398">
        <v>526.70000000000005</v>
      </c>
      <c r="G2838" s="153">
        <f t="shared" si="287"/>
        <v>105.34</v>
      </c>
      <c r="H2838" s="226">
        <f t="shared" si="288"/>
        <v>632.04000000000008</v>
      </c>
    </row>
    <row r="2839" spans="2:8" x14ac:dyDescent="0.25">
      <c r="B2839" s="409">
        <v>5.19</v>
      </c>
      <c r="C2839" s="129" t="s">
        <v>4052</v>
      </c>
      <c r="D2839" s="162" t="s">
        <v>3826</v>
      </c>
      <c r="E2839" s="162" t="s">
        <v>3742</v>
      </c>
      <c r="F2839" s="398">
        <v>124.8</v>
      </c>
      <c r="G2839" s="153">
        <f t="shared" si="287"/>
        <v>24.96</v>
      </c>
      <c r="H2839" s="226">
        <f t="shared" si="288"/>
        <v>149.76</v>
      </c>
    </row>
    <row r="2840" spans="2:8" ht="31.5" x14ac:dyDescent="0.25">
      <c r="B2840" s="409">
        <v>5.2</v>
      </c>
      <c r="C2840" s="129" t="s">
        <v>4105</v>
      </c>
      <c r="D2840" s="162" t="s">
        <v>3826</v>
      </c>
      <c r="E2840" s="162" t="s">
        <v>3742</v>
      </c>
      <c r="F2840" s="398">
        <v>599.5</v>
      </c>
      <c r="G2840" s="153">
        <f t="shared" si="287"/>
        <v>119.9</v>
      </c>
      <c r="H2840" s="226">
        <f t="shared" si="288"/>
        <v>719.4</v>
      </c>
    </row>
    <row r="2841" spans="2:8" x14ac:dyDescent="0.25">
      <c r="B2841" s="409">
        <v>5.21</v>
      </c>
      <c r="C2841" s="129" t="s">
        <v>4039</v>
      </c>
      <c r="D2841" s="162" t="s">
        <v>3826</v>
      </c>
      <c r="E2841" s="162" t="s">
        <v>3742</v>
      </c>
      <c r="F2841" s="398">
        <v>112.3</v>
      </c>
      <c r="G2841" s="153">
        <f t="shared" si="287"/>
        <v>22.46</v>
      </c>
      <c r="H2841" s="226">
        <f t="shared" si="288"/>
        <v>134.76</v>
      </c>
    </row>
    <row r="2842" spans="2:8" x14ac:dyDescent="0.25">
      <c r="B2842" s="409">
        <v>5.22</v>
      </c>
      <c r="C2842" s="129" t="s">
        <v>4106</v>
      </c>
      <c r="D2842" s="162" t="s">
        <v>3826</v>
      </c>
      <c r="E2842" s="162" t="s">
        <v>3742</v>
      </c>
      <c r="F2842" s="398">
        <v>299.5</v>
      </c>
      <c r="G2842" s="153">
        <f t="shared" si="287"/>
        <v>59.9</v>
      </c>
      <c r="H2842" s="226">
        <f t="shared" si="288"/>
        <v>359.4</v>
      </c>
    </row>
    <row r="2843" spans="2:8" x14ac:dyDescent="0.25">
      <c r="B2843" s="409">
        <v>5.23</v>
      </c>
      <c r="C2843" s="129" t="s">
        <v>4107</v>
      </c>
      <c r="D2843" s="162" t="s">
        <v>4012</v>
      </c>
      <c r="E2843" s="162" t="s">
        <v>3742</v>
      </c>
      <c r="F2843" s="398">
        <v>374.4</v>
      </c>
      <c r="G2843" s="153">
        <f t="shared" si="287"/>
        <v>74.88</v>
      </c>
      <c r="H2843" s="226">
        <f t="shared" si="288"/>
        <v>449.28</v>
      </c>
    </row>
    <row r="2844" spans="2:8" x14ac:dyDescent="0.25">
      <c r="B2844" s="409">
        <v>5.24</v>
      </c>
      <c r="C2844" s="129" t="s">
        <v>4108</v>
      </c>
      <c r="D2844" s="162" t="s">
        <v>3790</v>
      </c>
      <c r="E2844" s="162" t="s">
        <v>3742</v>
      </c>
      <c r="F2844" s="398">
        <v>374.4</v>
      </c>
      <c r="G2844" s="153">
        <f t="shared" si="287"/>
        <v>74.88</v>
      </c>
      <c r="H2844" s="226">
        <f t="shared" si="288"/>
        <v>449.28</v>
      </c>
    </row>
    <row r="2845" spans="2:8" x14ac:dyDescent="0.25">
      <c r="B2845" s="406">
        <v>6</v>
      </c>
      <c r="C2845" s="422" t="s">
        <v>4109</v>
      </c>
      <c r="D2845" s="422"/>
      <c r="E2845" s="422"/>
      <c r="F2845" s="422"/>
      <c r="G2845" s="395"/>
      <c r="H2845" s="407"/>
    </row>
    <row r="2846" spans="2:8" x14ac:dyDescent="0.25">
      <c r="B2846" s="408">
        <v>6.1</v>
      </c>
      <c r="C2846" s="129" t="s">
        <v>4045</v>
      </c>
      <c r="D2846" s="162" t="s">
        <v>3832</v>
      </c>
      <c r="E2846" s="162" t="s">
        <v>3742</v>
      </c>
      <c r="F2846" s="398">
        <v>43.7</v>
      </c>
      <c r="G2846" s="153">
        <f t="shared" ref="G2846:G2870" si="289">ROUND(F2846*0.2,2)</f>
        <v>8.74</v>
      </c>
      <c r="H2846" s="226">
        <f t="shared" ref="H2846:H2870" si="290">G2846+F2846</f>
        <v>52.440000000000005</v>
      </c>
    </row>
    <row r="2847" spans="2:8" x14ac:dyDescent="0.25">
      <c r="B2847" s="408">
        <v>6.2</v>
      </c>
      <c r="C2847" s="129" t="s">
        <v>3987</v>
      </c>
      <c r="D2847" s="162" t="s">
        <v>3832</v>
      </c>
      <c r="E2847" s="162" t="s">
        <v>3742</v>
      </c>
      <c r="F2847" s="398">
        <v>43.7</v>
      </c>
      <c r="G2847" s="153">
        <f t="shared" si="289"/>
        <v>8.74</v>
      </c>
      <c r="H2847" s="226">
        <f t="shared" si="290"/>
        <v>52.440000000000005</v>
      </c>
    </row>
    <row r="2848" spans="2:8" x14ac:dyDescent="0.25">
      <c r="B2848" s="408">
        <v>6.3</v>
      </c>
      <c r="C2848" s="129" t="s">
        <v>3988</v>
      </c>
      <c r="D2848" s="162" t="s">
        <v>3832</v>
      </c>
      <c r="E2848" s="162" t="s">
        <v>3742</v>
      </c>
      <c r="F2848" s="398">
        <v>62.4</v>
      </c>
      <c r="G2848" s="153">
        <f t="shared" si="289"/>
        <v>12.48</v>
      </c>
      <c r="H2848" s="226">
        <f t="shared" si="290"/>
        <v>74.88</v>
      </c>
    </row>
    <row r="2849" spans="2:8" x14ac:dyDescent="0.25">
      <c r="B2849" s="408">
        <v>6.4</v>
      </c>
      <c r="C2849" s="129" t="s">
        <v>4021</v>
      </c>
      <c r="D2849" s="162" t="s">
        <v>4022</v>
      </c>
      <c r="E2849" s="162" t="s">
        <v>3742</v>
      </c>
      <c r="F2849" s="398">
        <v>224.6</v>
      </c>
      <c r="G2849" s="153">
        <f t="shared" si="289"/>
        <v>44.92</v>
      </c>
      <c r="H2849" s="226">
        <f t="shared" si="290"/>
        <v>269.52</v>
      </c>
    </row>
    <row r="2850" spans="2:8" x14ac:dyDescent="0.25">
      <c r="B2850" s="408">
        <v>6.5</v>
      </c>
      <c r="C2850" s="129" t="s">
        <v>4110</v>
      </c>
      <c r="D2850" s="162" t="s">
        <v>3949</v>
      </c>
      <c r="E2850" s="162" t="s">
        <v>3742</v>
      </c>
      <c r="F2850" s="398">
        <v>278.89999999999998</v>
      </c>
      <c r="G2850" s="153">
        <f t="shared" si="289"/>
        <v>55.78</v>
      </c>
      <c r="H2850" s="226">
        <f t="shared" si="290"/>
        <v>334.67999999999995</v>
      </c>
    </row>
    <row r="2851" spans="2:8" x14ac:dyDescent="0.25">
      <c r="B2851" s="408">
        <v>6.6</v>
      </c>
      <c r="C2851" s="129" t="s">
        <v>4111</v>
      </c>
      <c r="D2851" s="162" t="s">
        <v>3790</v>
      </c>
      <c r="E2851" s="162" t="s">
        <v>3742</v>
      </c>
      <c r="F2851" s="398">
        <v>486.7</v>
      </c>
      <c r="G2851" s="153">
        <f t="shared" si="289"/>
        <v>97.34</v>
      </c>
      <c r="H2851" s="226">
        <f t="shared" si="290"/>
        <v>584.04</v>
      </c>
    </row>
    <row r="2852" spans="2:8" ht="31.5" x14ac:dyDescent="0.25">
      <c r="B2852" s="408">
        <v>6.7</v>
      </c>
      <c r="C2852" s="129" t="s">
        <v>4112</v>
      </c>
      <c r="D2852" s="162" t="s">
        <v>3790</v>
      </c>
      <c r="E2852" s="162" t="s">
        <v>3742</v>
      </c>
      <c r="F2852" s="398">
        <v>676.4</v>
      </c>
      <c r="G2852" s="153">
        <f t="shared" si="289"/>
        <v>135.28</v>
      </c>
      <c r="H2852" s="226">
        <f t="shared" si="290"/>
        <v>811.68</v>
      </c>
    </row>
    <row r="2853" spans="2:8" x14ac:dyDescent="0.25">
      <c r="B2853" s="408">
        <v>6.8</v>
      </c>
      <c r="C2853" s="129" t="s">
        <v>4113</v>
      </c>
      <c r="D2853" s="162" t="s">
        <v>3826</v>
      </c>
      <c r="E2853" s="162" t="s">
        <v>3742</v>
      </c>
      <c r="F2853" s="398">
        <v>621.9</v>
      </c>
      <c r="G2853" s="153">
        <f t="shared" si="289"/>
        <v>124.38</v>
      </c>
      <c r="H2853" s="226">
        <f t="shared" si="290"/>
        <v>746.28</v>
      </c>
    </row>
    <row r="2854" spans="2:8" x14ac:dyDescent="0.25">
      <c r="B2854" s="408">
        <v>6.9</v>
      </c>
      <c r="C2854" s="129" t="s">
        <v>4104</v>
      </c>
      <c r="D2854" s="162" t="s">
        <v>4022</v>
      </c>
      <c r="E2854" s="162" t="s">
        <v>3742</v>
      </c>
      <c r="F2854" s="398">
        <v>526.70000000000005</v>
      </c>
      <c r="G2854" s="153">
        <f t="shared" si="289"/>
        <v>105.34</v>
      </c>
      <c r="H2854" s="226">
        <f t="shared" si="290"/>
        <v>632.04000000000008</v>
      </c>
    </row>
    <row r="2855" spans="2:8" x14ac:dyDescent="0.25">
      <c r="B2855" s="409">
        <v>6.1</v>
      </c>
      <c r="C2855" s="129" t="s">
        <v>4097</v>
      </c>
      <c r="D2855" s="162" t="s">
        <v>4022</v>
      </c>
      <c r="E2855" s="162" t="s">
        <v>3742</v>
      </c>
      <c r="F2855" s="398">
        <v>526.70000000000005</v>
      </c>
      <c r="G2855" s="153">
        <f t="shared" si="289"/>
        <v>105.34</v>
      </c>
      <c r="H2855" s="226">
        <f t="shared" si="290"/>
        <v>632.04000000000008</v>
      </c>
    </row>
    <row r="2856" spans="2:8" x14ac:dyDescent="0.25">
      <c r="B2856" s="409">
        <v>6.11</v>
      </c>
      <c r="C2856" s="129" t="s">
        <v>4100</v>
      </c>
      <c r="D2856" s="162" t="s">
        <v>4002</v>
      </c>
      <c r="E2856" s="162" t="s">
        <v>3742</v>
      </c>
      <c r="F2856" s="398">
        <v>361.9</v>
      </c>
      <c r="G2856" s="153">
        <f t="shared" si="289"/>
        <v>72.38</v>
      </c>
      <c r="H2856" s="226">
        <f t="shared" si="290"/>
        <v>434.28</v>
      </c>
    </row>
    <row r="2857" spans="2:8" x14ac:dyDescent="0.25">
      <c r="B2857" s="409">
        <v>6.12</v>
      </c>
      <c r="C2857" s="129" t="s">
        <v>4114</v>
      </c>
      <c r="D2857" s="162" t="s">
        <v>3826</v>
      </c>
      <c r="E2857" s="162" t="s">
        <v>3742</v>
      </c>
      <c r="F2857" s="398">
        <v>451.8</v>
      </c>
      <c r="G2857" s="153">
        <f t="shared" si="289"/>
        <v>90.36</v>
      </c>
      <c r="H2857" s="226">
        <f t="shared" si="290"/>
        <v>542.16</v>
      </c>
    </row>
    <row r="2858" spans="2:8" x14ac:dyDescent="0.25">
      <c r="B2858" s="409">
        <v>6.13</v>
      </c>
      <c r="C2858" s="129" t="s">
        <v>4115</v>
      </c>
      <c r="D2858" s="162" t="s">
        <v>4002</v>
      </c>
      <c r="E2858" s="162" t="s">
        <v>3742</v>
      </c>
      <c r="F2858" s="398">
        <v>337</v>
      </c>
      <c r="G2858" s="153">
        <f t="shared" si="289"/>
        <v>67.400000000000006</v>
      </c>
      <c r="H2858" s="226">
        <f t="shared" si="290"/>
        <v>404.4</v>
      </c>
    </row>
    <row r="2859" spans="2:8" x14ac:dyDescent="0.25">
      <c r="B2859" s="409">
        <v>6.14</v>
      </c>
      <c r="C2859" s="129" t="s">
        <v>4103</v>
      </c>
      <c r="D2859" s="162" t="s">
        <v>3826</v>
      </c>
      <c r="E2859" s="162" t="s">
        <v>3742</v>
      </c>
      <c r="F2859" s="398">
        <v>555.79999999999995</v>
      </c>
      <c r="G2859" s="153">
        <f t="shared" si="289"/>
        <v>111.16</v>
      </c>
      <c r="H2859" s="226">
        <f t="shared" si="290"/>
        <v>666.95999999999992</v>
      </c>
    </row>
    <row r="2860" spans="2:8" x14ac:dyDescent="0.25">
      <c r="B2860" s="409">
        <v>6.15</v>
      </c>
      <c r="C2860" s="129" t="s">
        <v>4052</v>
      </c>
      <c r="D2860" s="162" t="s">
        <v>3826</v>
      </c>
      <c r="E2860" s="162" t="s">
        <v>3742</v>
      </c>
      <c r="F2860" s="398">
        <v>124.8</v>
      </c>
      <c r="G2860" s="153">
        <f t="shared" si="289"/>
        <v>24.96</v>
      </c>
      <c r="H2860" s="226">
        <f t="shared" si="290"/>
        <v>149.76</v>
      </c>
    </row>
    <row r="2861" spans="2:8" x14ac:dyDescent="0.25">
      <c r="B2861" s="409">
        <v>6.16</v>
      </c>
      <c r="C2861" s="129" t="s">
        <v>4098</v>
      </c>
      <c r="D2861" s="162" t="s">
        <v>4022</v>
      </c>
      <c r="E2861" s="162" t="s">
        <v>3742</v>
      </c>
      <c r="F2861" s="398">
        <v>642.70000000000005</v>
      </c>
      <c r="G2861" s="153">
        <f t="shared" si="289"/>
        <v>128.54</v>
      </c>
      <c r="H2861" s="226">
        <f t="shared" si="290"/>
        <v>771.24</v>
      </c>
    </row>
    <row r="2862" spans="2:8" x14ac:dyDescent="0.25">
      <c r="B2862" s="409">
        <v>6.17</v>
      </c>
      <c r="C2862" s="129" t="s">
        <v>4101</v>
      </c>
      <c r="D2862" s="162" t="s">
        <v>4012</v>
      </c>
      <c r="E2862" s="162" t="s">
        <v>3742</v>
      </c>
      <c r="F2862" s="398">
        <v>538.70000000000005</v>
      </c>
      <c r="G2862" s="153">
        <f t="shared" si="289"/>
        <v>107.74</v>
      </c>
      <c r="H2862" s="226">
        <f t="shared" si="290"/>
        <v>646.44000000000005</v>
      </c>
    </row>
    <row r="2863" spans="2:8" x14ac:dyDescent="0.25">
      <c r="B2863" s="409">
        <v>6.18</v>
      </c>
      <c r="C2863" s="129" t="s">
        <v>4099</v>
      </c>
      <c r="D2863" s="162" t="s">
        <v>4091</v>
      </c>
      <c r="E2863" s="162" t="s">
        <v>3742</v>
      </c>
      <c r="F2863" s="398">
        <v>538.70000000000005</v>
      </c>
      <c r="G2863" s="153">
        <f t="shared" si="289"/>
        <v>107.74</v>
      </c>
      <c r="H2863" s="226">
        <f t="shared" si="290"/>
        <v>646.44000000000005</v>
      </c>
    </row>
    <row r="2864" spans="2:8" x14ac:dyDescent="0.25">
      <c r="B2864" s="409">
        <v>6.19</v>
      </c>
      <c r="C2864" s="129" t="s">
        <v>4090</v>
      </c>
      <c r="D2864" s="162" t="s">
        <v>4091</v>
      </c>
      <c r="E2864" s="162" t="s">
        <v>3742</v>
      </c>
      <c r="F2864" s="398">
        <v>538.70000000000005</v>
      </c>
      <c r="G2864" s="153">
        <f t="shared" si="289"/>
        <v>107.74</v>
      </c>
      <c r="H2864" s="226">
        <f t="shared" si="290"/>
        <v>646.44000000000005</v>
      </c>
    </row>
    <row r="2865" spans="2:8" x14ac:dyDescent="0.25">
      <c r="B2865" s="409">
        <v>6.2</v>
      </c>
      <c r="C2865" s="129" t="s">
        <v>4116</v>
      </c>
      <c r="D2865" s="162" t="s">
        <v>4012</v>
      </c>
      <c r="E2865" s="162" t="s">
        <v>3742</v>
      </c>
      <c r="F2865" s="398">
        <v>809.5</v>
      </c>
      <c r="G2865" s="153">
        <f t="shared" si="289"/>
        <v>161.9</v>
      </c>
      <c r="H2865" s="226">
        <f t="shared" si="290"/>
        <v>971.4</v>
      </c>
    </row>
    <row r="2866" spans="2:8" x14ac:dyDescent="0.25">
      <c r="B2866" s="409">
        <v>6.21</v>
      </c>
      <c r="C2866" s="129" t="s">
        <v>4117</v>
      </c>
      <c r="D2866" s="162" t="s">
        <v>4022</v>
      </c>
      <c r="E2866" s="162" t="s">
        <v>3742</v>
      </c>
      <c r="F2866" s="398">
        <v>296.39999999999998</v>
      </c>
      <c r="G2866" s="153">
        <f t="shared" si="289"/>
        <v>59.28</v>
      </c>
      <c r="H2866" s="226">
        <f t="shared" si="290"/>
        <v>355.67999999999995</v>
      </c>
    </row>
    <row r="2867" spans="2:8" x14ac:dyDescent="0.25">
      <c r="B2867" s="409">
        <v>6.22</v>
      </c>
      <c r="C2867" s="129" t="s">
        <v>4118</v>
      </c>
      <c r="D2867" s="162" t="s">
        <v>4022</v>
      </c>
      <c r="E2867" s="162" t="s">
        <v>3742</v>
      </c>
      <c r="F2867" s="398">
        <v>374.4</v>
      </c>
      <c r="G2867" s="153">
        <f t="shared" si="289"/>
        <v>74.88</v>
      </c>
      <c r="H2867" s="226">
        <f t="shared" si="290"/>
        <v>449.28</v>
      </c>
    </row>
    <row r="2868" spans="2:8" x14ac:dyDescent="0.25">
      <c r="B2868" s="409">
        <v>6.23</v>
      </c>
      <c r="C2868" s="129" t="s">
        <v>4119</v>
      </c>
      <c r="D2868" s="162" t="s">
        <v>3790</v>
      </c>
      <c r="E2868" s="162" t="s">
        <v>3742</v>
      </c>
      <c r="F2868" s="398">
        <v>299.5</v>
      </c>
      <c r="G2868" s="153">
        <f t="shared" si="289"/>
        <v>59.9</v>
      </c>
      <c r="H2868" s="226">
        <f t="shared" si="290"/>
        <v>359.4</v>
      </c>
    </row>
    <row r="2869" spans="2:8" x14ac:dyDescent="0.25">
      <c r="B2869" s="409">
        <v>6.24</v>
      </c>
      <c r="C2869" s="129" t="s">
        <v>4120</v>
      </c>
      <c r="D2869" s="162" t="s">
        <v>4022</v>
      </c>
      <c r="E2869" s="162" t="s">
        <v>3742</v>
      </c>
      <c r="F2869" s="398">
        <v>374.4</v>
      </c>
      <c r="G2869" s="153">
        <f t="shared" si="289"/>
        <v>74.88</v>
      </c>
      <c r="H2869" s="226">
        <f t="shared" si="290"/>
        <v>449.28</v>
      </c>
    </row>
    <row r="2870" spans="2:8" x14ac:dyDescent="0.25">
      <c r="B2870" s="409">
        <v>6.25</v>
      </c>
      <c r="C2870" s="129" t="s">
        <v>4108</v>
      </c>
      <c r="D2870" s="162" t="s">
        <v>3790</v>
      </c>
      <c r="E2870" s="162" t="s">
        <v>3742</v>
      </c>
      <c r="F2870" s="398">
        <v>374.4</v>
      </c>
      <c r="G2870" s="153">
        <f t="shared" si="289"/>
        <v>74.88</v>
      </c>
      <c r="H2870" s="226">
        <f t="shared" si="290"/>
        <v>449.28</v>
      </c>
    </row>
    <row r="2871" spans="2:8" x14ac:dyDescent="0.25">
      <c r="B2871" s="406">
        <v>7</v>
      </c>
      <c r="C2871" s="422" t="s">
        <v>4121</v>
      </c>
      <c r="D2871" s="422"/>
      <c r="E2871" s="422"/>
      <c r="F2871" s="422"/>
      <c r="G2871" s="395"/>
      <c r="H2871" s="407"/>
    </row>
    <row r="2872" spans="2:8" x14ac:dyDescent="0.25">
      <c r="B2872" s="408">
        <v>7.1</v>
      </c>
      <c r="C2872" s="129" t="s">
        <v>4122</v>
      </c>
      <c r="D2872" s="162" t="s">
        <v>3832</v>
      </c>
      <c r="E2872" s="162" t="s">
        <v>3742</v>
      </c>
      <c r="F2872" s="398">
        <v>43.7</v>
      </c>
      <c r="G2872" s="153">
        <f t="shared" ref="G2872:G2903" si="291">ROUND(F2872*0.2,2)</f>
        <v>8.74</v>
      </c>
      <c r="H2872" s="226">
        <f t="shared" ref="H2872:H2903" si="292">G2872+F2872</f>
        <v>52.440000000000005</v>
      </c>
    </row>
    <row r="2873" spans="2:8" x14ac:dyDescent="0.25">
      <c r="B2873" s="408">
        <v>7.2</v>
      </c>
      <c r="C2873" s="129" t="s">
        <v>4123</v>
      </c>
      <c r="D2873" s="162" t="s">
        <v>3832</v>
      </c>
      <c r="E2873" s="162" t="s">
        <v>3742</v>
      </c>
      <c r="F2873" s="398">
        <v>99.8</v>
      </c>
      <c r="G2873" s="153">
        <f t="shared" si="291"/>
        <v>19.96</v>
      </c>
      <c r="H2873" s="226">
        <f t="shared" si="292"/>
        <v>119.75999999999999</v>
      </c>
    </row>
    <row r="2874" spans="2:8" x14ac:dyDescent="0.25">
      <c r="B2874" s="408">
        <v>7.3</v>
      </c>
      <c r="C2874" s="129" t="s">
        <v>4124</v>
      </c>
      <c r="D2874" s="162" t="s">
        <v>4125</v>
      </c>
      <c r="E2874" s="162" t="s">
        <v>3742</v>
      </c>
      <c r="F2874" s="398">
        <v>103.6</v>
      </c>
      <c r="G2874" s="153">
        <f t="shared" si="291"/>
        <v>20.72</v>
      </c>
      <c r="H2874" s="226">
        <f t="shared" si="292"/>
        <v>124.32</v>
      </c>
    </row>
    <row r="2875" spans="2:8" x14ac:dyDescent="0.25">
      <c r="B2875" s="408">
        <v>7.4</v>
      </c>
      <c r="C2875" s="129" t="s">
        <v>4126</v>
      </c>
      <c r="D2875" s="162" t="s">
        <v>4125</v>
      </c>
      <c r="E2875" s="162" t="s">
        <v>3742</v>
      </c>
      <c r="F2875" s="398">
        <v>103.6</v>
      </c>
      <c r="G2875" s="153">
        <f t="shared" si="291"/>
        <v>20.72</v>
      </c>
      <c r="H2875" s="226">
        <f t="shared" si="292"/>
        <v>124.32</v>
      </c>
    </row>
    <row r="2876" spans="2:8" x14ac:dyDescent="0.25">
      <c r="B2876" s="408">
        <v>7.5</v>
      </c>
      <c r="C2876" s="129" t="s">
        <v>4127</v>
      </c>
      <c r="D2876" s="162" t="s">
        <v>3826</v>
      </c>
      <c r="E2876" s="162" t="s">
        <v>3742</v>
      </c>
      <c r="F2876" s="398">
        <v>103.6</v>
      </c>
      <c r="G2876" s="153">
        <f t="shared" si="291"/>
        <v>20.72</v>
      </c>
      <c r="H2876" s="226">
        <f t="shared" si="292"/>
        <v>124.32</v>
      </c>
    </row>
    <row r="2877" spans="2:8" x14ac:dyDescent="0.25">
      <c r="B2877" s="408">
        <v>7.6</v>
      </c>
      <c r="C2877" s="129" t="s">
        <v>4128</v>
      </c>
      <c r="D2877" s="162" t="s">
        <v>4129</v>
      </c>
      <c r="E2877" s="162" t="s">
        <v>3742</v>
      </c>
      <c r="F2877" s="398">
        <v>124.8</v>
      </c>
      <c r="G2877" s="153">
        <f t="shared" si="291"/>
        <v>24.96</v>
      </c>
      <c r="H2877" s="226">
        <f t="shared" si="292"/>
        <v>149.76</v>
      </c>
    </row>
    <row r="2878" spans="2:8" x14ac:dyDescent="0.25">
      <c r="B2878" s="408">
        <v>7.7</v>
      </c>
      <c r="C2878" s="129" t="s">
        <v>4130</v>
      </c>
      <c r="D2878" s="162" t="s">
        <v>4129</v>
      </c>
      <c r="E2878" s="162" t="s">
        <v>3742</v>
      </c>
      <c r="F2878" s="398">
        <v>124.8</v>
      </c>
      <c r="G2878" s="153">
        <f t="shared" si="291"/>
        <v>24.96</v>
      </c>
      <c r="H2878" s="226">
        <f t="shared" si="292"/>
        <v>149.76</v>
      </c>
    </row>
    <row r="2879" spans="2:8" x14ac:dyDescent="0.25">
      <c r="B2879" s="408">
        <v>7.8</v>
      </c>
      <c r="C2879" s="129" t="s">
        <v>4131</v>
      </c>
      <c r="D2879" s="162" t="s">
        <v>3949</v>
      </c>
      <c r="E2879" s="162" t="s">
        <v>3742</v>
      </c>
      <c r="F2879" s="398">
        <v>337</v>
      </c>
      <c r="G2879" s="153">
        <f t="shared" si="291"/>
        <v>67.400000000000006</v>
      </c>
      <c r="H2879" s="226">
        <f t="shared" si="292"/>
        <v>404.4</v>
      </c>
    </row>
    <row r="2880" spans="2:8" x14ac:dyDescent="0.25">
      <c r="B2880" s="408">
        <v>7.9</v>
      </c>
      <c r="C2880" s="129" t="s">
        <v>4132</v>
      </c>
      <c r="D2880" s="162" t="s">
        <v>3826</v>
      </c>
      <c r="E2880" s="162" t="s">
        <v>3742</v>
      </c>
      <c r="F2880" s="398">
        <v>332.8</v>
      </c>
      <c r="G2880" s="153">
        <f t="shared" si="291"/>
        <v>66.56</v>
      </c>
      <c r="H2880" s="226">
        <f t="shared" si="292"/>
        <v>399.36</v>
      </c>
    </row>
    <row r="2881" spans="2:8" x14ac:dyDescent="0.25">
      <c r="B2881" s="409">
        <v>7.1</v>
      </c>
      <c r="C2881" s="129" t="s">
        <v>4117</v>
      </c>
      <c r="D2881" s="162" t="s">
        <v>4022</v>
      </c>
      <c r="E2881" s="162" t="s">
        <v>3742</v>
      </c>
      <c r="F2881" s="398">
        <v>296.39999999999998</v>
      </c>
      <c r="G2881" s="153">
        <f t="shared" si="291"/>
        <v>59.28</v>
      </c>
      <c r="H2881" s="226">
        <f t="shared" si="292"/>
        <v>355.67999999999995</v>
      </c>
    </row>
    <row r="2882" spans="2:8" x14ac:dyDescent="0.25">
      <c r="B2882" s="409">
        <v>7.11</v>
      </c>
      <c r="C2882" s="129" t="s">
        <v>4024</v>
      </c>
      <c r="D2882" s="162" t="s">
        <v>4022</v>
      </c>
      <c r="E2882" s="162" t="s">
        <v>3742</v>
      </c>
      <c r="F2882" s="398">
        <v>264.60000000000002</v>
      </c>
      <c r="G2882" s="153">
        <f t="shared" si="291"/>
        <v>52.92</v>
      </c>
      <c r="H2882" s="226">
        <f t="shared" si="292"/>
        <v>317.52000000000004</v>
      </c>
    </row>
    <row r="2883" spans="2:8" x14ac:dyDescent="0.25">
      <c r="B2883" s="409">
        <v>7.12</v>
      </c>
      <c r="C2883" s="129" t="s">
        <v>4021</v>
      </c>
      <c r="D2883" s="162" t="s">
        <v>4022</v>
      </c>
      <c r="E2883" s="162" t="s">
        <v>3742</v>
      </c>
      <c r="F2883" s="398">
        <v>227.1</v>
      </c>
      <c r="G2883" s="153">
        <f t="shared" si="291"/>
        <v>45.42</v>
      </c>
      <c r="H2883" s="226">
        <f t="shared" si="292"/>
        <v>272.52</v>
      </c>
    </row>
    <row r="2884" spans="2:8" x14ac:dyDescent="0.25">
      <c r="B2884" s="409">
        <v>7.13</v>
      </c>
      <c r="C2884" s="129" t="s">
        <v>4094</v>
      </c>
      <c r="D2884" s="162" t="s">
        <v>3826</v>
      </c>
      <c r="E2884" s="162" t="s">
        <v>3742</v>
      </c>
      <c r="F2884" s="398">
        <v>621.9</v>
      </c>
      <c r="G2884" s="153">
        <f t="shared" si="291"/>
        <v>124.38</v>
      </c>
      <c r="H2884" s="226">
        <f t="shared" si="292"/>
        <v>746.28</v>
      </c>
    </row>
    <row r="2885" spans="2:8" x14ac:dyDescent="0.25">
      <c r="B2885" s="409">
        <v>7.14</v>
      </c>
      <c r="C2885" s="129" t="s">
        <v>4133</v>
      </c>
      <c r="D2885" s="162" t="s">
        <v>3826</v>
      </c>
      <c r="E2885" s="162" t="s">
        <v>3742</v>
      </c>
      <c r="F2885" s="398">
        <v>526.70000000000005</v>
      </c>
      <c r="G2885" s="153">
        <f t="shared" si="291"/>
        <v>105.34</v>
      </c>
      <c r="H2885" s="226">
        <f t="shared" si="292"/>
        <v>632.04000000000008</v>
      </c>
    </row>
    <row r="2886" spans="2:8" x14ac:dyDescent="0.25">
      <c r="B2886" s="409">
        <v>7.15</v>
      </c>
      <c r="C2886" s="129" t="s">
        <v>4097</v>
      </c>
      <c r="D2886" s="162" t="s">
        <v>4022</v>
      </c>
      <c r="E2886" s="162" t="s">
        <v>3742</v>
      </c>
      <c r="F2886" s="398">
        <v>526.70000000000005</v>
      </c>
      <c r="G2886" s="153">
        <f t="shared" si="291"/>
        <v>105.34</v>
      </c>
      <c r="H2886" s="226">
        <f t="shared" si="292"/>
        <v>632.04000000000008</v>
      </c>
    </row>
    <row r="2887" spans="2:8" x14ac:dyDescent="0.25">
      <c r="B2887" s="409">
        <v>7.16</v>
      </c>
      <c r="C2887" s="129" t="s">
        <v>4101</v>
      </c>
      <c r="D2887" s="162" t="s">
        <v>4012</v>
      </c>
      <c r="E2887" s="162" t="s">
        <v>3742</v>
      </c>
      <c r="F2887" s="398">
        <v>538.70000000000005</v>
      </c>
      <c r="G2887" s="153">
        <f t="shared" si="291"/>
        <v>107.74</v>
      </c>
      <c r="H2887" s="226">
        <f t="shared" si="292"/>
        <v>646.44000000000005</v>
      </c>
    </row>
    <row r="2888" spans="2:8" x14ac:dyDescent="0.25">
      <c r="B2888" s="409">
        <v>7.17</v>
      </c>
      <c r="C2888" s="129" t="s">
        <v>4098</v>
      </c>
      <c r="D2888" s="162" t="s">
        <v>4022</v>
      </c>
      <c r="E2888" s="162" t="s">
        <v>3742</v>
      </c>
      <c r="F2888" s="398">
        <v>746.7</v>
      </c>
      <c r="G2888" s="153">
        <f t="shared" si="291"/>
        <v>149.34</v>
      </c>
      <c r="H2888" s="226">
        <f t="shared" si="292"/>
        <v>896.04000000000008</v>
      </c>
    </row>
    <row r="2889" spans="2:8" x14ac:dyDescent="0.25">
      <c r="B2889" s="409">
        <v>7.18</v>
      </c>
      <c r="C2889" s="129" t="s">
        <v>4134</v>
      </c>
      <c r="D2889" s="162" t="s">
        <v>4135</v>
      </c>
      <c r="E2889" s="162" t="s">
        <v>3742</v>
      </c>
      <c r="F2889" s="398">
        <v>349.4</v>
      </c>
      <c r="G2889" s="153">
        <f t="shared" si="291"/>
        <v>69.88</v>
      </c>
      <c r="H2889" s="226">
        <f t="shared" si="292"/>
        <v>419.28</v>
      </c>
    </row>
    <row r="2890" spans="2:8" x14ac:dyDescent="0.25">
      <c r="B2890" s="409">
        <v>7.19</v>
      </c>
      <c r="C2890" s="129" t="s">
        <v>4092</v>
      </c>
      <c r="D2890" s="162" t="s">
        <v>4135</v>
      </c>
      <c r="E2890" s="162" t="s">
        <v>3742</v>
      </c>
      <c r="F2890" s="398">
        <v>349.4</v>
      </c>
      <c r="G2890" s="153">
        <f t="shared" si="291"/>
        <v>69.88</v>
      </c>
      <c r="H2890" s="226">
        <f t="shared" si="292"/>
        <v>419.28</v>
      </c>
    </row>
    <row r="2891" spans="2:8" x14ac:dyDescent="0.25">
      <c r="B2891" s="409">
        <v>7.2</v>
      </c>
      <c r="C2891" s="129" t="s">
        <v>4136</v>
      </c>
      <c r="D2891" s="162" t="s">
        <v>3764</v>
      </c>
      <c r="E2891" s="162" t="s">
        <v>3742</v>
      </c>
      <c r="F2891" s="398">
        <v>359.4</v>
      </c>
      <c r="G2891" s="153">
        <f t="shared" si="291"/>
        <v>71.88</v>
      </c>
      <c r="H2891" s="226">
        <f t="shared" si="292"/>
        <v>431.28</v>
      </c>
    </row>
    <row r="2892" spans="2:8" x14ac:dyDescent="0.25">
      <c r="B2892" s="409">
        <v>7.21</v>
      </c>
      <c r="C2892" s="129" t="s">
        <v>4099</v>
      </c>
      <c r="D2892" s="162" t="s">
        <v>4091</v>
      </c>
      <c r="E2892" s="162" t="s">
        <v>3742</v>
      </c>
      <c r="F2892" s="398">
        <v>330.7</v>
      </c>
      <c r="G2892" s="153">
        <f t="shared" si="291"/>
        <v>66.14</v>
      </c>
      <c r="H2892" s="226">
        <f t="shared" si="292"/>
        <v>396.84</v>
      </c>
    </row>
    <row r="2893" spans="2:8" x14ac:dyDescent="0.25">
      <c r="B2893" s="409">
        <v>7.22</v>
      </c>
      <c r="C2893" s="129" t="s">
        <v>4095</v>
      </c>
      <c r="D2893" s="162" t="s">
        <v>4022</v>
      </c>
      <c r="E2893" s="162" t="s">
        <v>3742</v>
      </c>
      <c r="F2893" s="398">
        <v>233.4</v>
      </c>
      <c r="G2893" s="153">
        <f t="shared" si="291"/>
        <v>46.68</v>
      </c>
      <c r="H2893" s="226">
        <f t="shared" si="292"/>
        <v>280.08</v>
      </c>
    </row>
    <row r="2894" spans="2:8" x14ac:dyDescent="0.25">
      <c r="B2894" s="409">
        <v>7.23</v>
      </c>
      <c r="C2894" s="129" t="s">
        <v>4001</v>
      </c>
      <c r="D2894" s="162" t="s">
        <v>4002</v>
      </c>
      <c r="E2894" s="162" t="s">
        <v>3742</v>
      </c>
      <c r="F2894" s="398">
        <v>337</v>
      </c>
      <c r="G2894" s="153">
        <f t="shared" si="291"/>
        <v>67.400000000000006</v>
      </c>
      <c r="H2894" s="226">
        <f t="shared" si="292"/>
        <v>404.4</v>
      </c>
    </row>
    <row r="2895" spans="2:8" x14ac:dyDescent="0.25">
      <c r="B2895" s="409">
        <v>7.24</v>
      </c>
      <c r="C2895" s="129" t="s">
        <v>4103</v>
      </c>
      <c r="D2895" s="162" t="s">
        <v>3826</v>
      </c>
      <c r="E2895" s="162" t="s">
        <v>3742</v>
      </c>
      <c r="F2895" s="398">
        <v>555.79999999999995</v>
      </c>
      <c r="G2895" s="153">
        <f t="shared" si="291"/>
        <v>111.16</v>
      </c>
      <c r="H2895" s="226">
        <f t="shared" si="292"/>
        <v>666.95999999999992</v>
      </c>
    </row>
    <row r="2896" spans="2:8" x14ac:dyDescent="0.25">
      <c r="B2896" s="409">
        <v>7.25</v>
      </c>
      <c r="C2896" s="129" t="s">
        <v>4090</v>
      </c>
      <c r="D2896" s="162" t="s">
        <v>4091</v>
      </c>
      <c r="E2896" s="162" t="s">
        <v>3742</v>
      </c>
      <c r="F2896" s="398">
        <v>330.7</v>
      </c>
      <c r="G2896" s="153">
        <f t="shared" si="291"/>
        <v>66.14</v>
      </c>
      <c r="H2896" s="226">
        <f t="shared" si="292"/>
        <v>396.84</v>
      </c>
    </row>
    <row r="2897" spans="2:8" x14ac:dyDescent="0.25">
      <c r="B2897" s="409">
        <v>7.26</v>
      </c>
      <c r="C2897" s="129" t="s">
        <v>4137</v>
      </c>
      <c r="D2897" s="162" t="s">
        <v>3790</v>
      </c>
      <c r="E2897" s="162" t="s">
        <v>3742</v>
      </c>
      <c r="F2897" s="398">
        <v>293.3</v>
      </c>
      <c r="G2897" s="153">
        <f t="shared" si="291"/>
        <v>58.66</v>
      </c>
      <c r="H2897" s="226">
        <f t="shared" si="292"/>
        <v>351.96000000000004</v>
      </c>
    </row>
    <row r="2898" spans="2:8" x14ac:dyDescent="0.25">
      <c r="B2898" s="409">
        <v>7.27</v>
      </c>
      <c r="C2898" s="129" t="s">
        <v>4100</v>
      </c>
      <c r="D2898" s="162" t="s">
        <v>4002</v>
      </c>
      <c r="E2898" s="162" t="s">
        <v>3742</v>
      </c>
      <c r="F2898" s="398">
        <v>361.9</v>
      </c>
      <c r="G2898" s="153">
        <f t="shared" si="291"/>
        <v>72.38</v>
      </c>
      <c r="H2898" s="226">
        <f t="shared" si="292"/>
        <v>434.28</v>
      </c>
    </row>
    <row r="2899" spans="2:8" x14ac:dyDescent="0.25">
      <c r="B2899" s="409">
        <v>7.28</v>
      </c>
      <c r="C2899" s="129" t="s">
        <v>4138</v>
      </c>
      <c r="D2899" s="162" t="s">
        <v>3826</v>
      </c>
      <c r="E2899" s="162" t="s">
        <v>3742</v>
      </c>
      <c r="F2899" s="398">
        <v>197.2</v>
      </c>
      <c r="G2899" s="153">
        <f t="shared" si="291"/>
        <v>39.44</v>
      </c>
      <c r="H2899" s="226">
        <f t="shared" si="292"/>
        <v>236.64</v>
      </c>
    </row>
    <row r="2900" spans="2:8" x14ac:dyDescent="0.25">
      <c r="B2900" s="409">
        <v>7.29</v>
      </c>
      <c r="C2900" s="129" t="s">
        <v>4139</v>
      </c>
      <c r="D2900" s="162" t="s">
        <v>3826</v>
      </c>
      <c r="E2900" s="162" t="s">
        <v>3742</v>
      </c>
      <c r="F2900" s="398">
        <v>149.80000000000001</v>
      </c>
      <c r="G2900" s="153">
        <f t="shared" si="291"/>
        <v>29.96</v>
      </c>
      <c r="H2900" s="226">
        <f t="shared" si="292"/>
        <v>179.76000000000002</v>
      </c>
    </row>
    <row r="2901" spans="2:8" x14ac:dyDescent="0.25">
      <c r="B2901" s="409">
        <v>7.3</v>
      </c>
      <c r="C2901" s="129" t="s">
        <v>4140</v>
      </c>
      <c r="D2901" s="162" t="s">
        <v>4022</v>
      </c>
      <c r="E2901" s="162" t="s">
        <v>3742</v>
      </c>
      <c r="F2901" s="398">
        <v>258.3</v>
      </c>
      <c r="G2901" s="153">
        <f t="shared" si="291"/>
        <v>51.66</v>
      </c>
      <c r="H2901" s="226">
        <f t="shared" si="292"/>
        <v>309.96000000000004</v>
      </c>
    </row>
    <row r="2902" spans="2:8" x14ac:dyDescent="0.25">
      <c r="B2902" s="409">
        <v>7.31</v>
      </c>
      <c r="C2902" s="129" t="s">
        <v>4141</v>
      </c>
      <c r="D2902" s="162" t="s">
        <v>4022</v>
      </c>
      <c r="E2902" s="162" t="s">
        <v>3742</v>
      </c>
      <c r="F2902" s="398">
        <v>224.6</v>
      </c>
      <c r="G2902" s="153">
        <f t="shared" si="291"/>
        <v>44.92</v>
      </c>
      <c r="H2902" s="226">
        <f t="shared" si="292"/>
        <v>269.52</v>
      </c>
    </row>
    <row r="2903" spans="2:8" x14ac:dyDescent="0.25">
      <c r="B2903" s="409">
        <v>7.32</v>
      </c>
      <c r="C2903" s="129" t="s">
        <v>4108</v>
      </c>
      <c r="D2903" s="162" t="s">
        <v>3790</v>
      </c>
      <c r="E2903" s="162" t="s">
        <v>3742</v>
      </c>
      <c r="F2903" s="398">
        <v>374.4</v>
      </c>
      <c r="G2903" s="153">
        <f t="shared" si="291"/>
        <v>74.88</v>
      </c>
      <c r="H2903" s="226">
        <f t="shared" si="292"/>
        <v>449.28</v>
      </c>
    </row>
    <row r="2904" spans="2:8" x14ac:dyDescent="0.25">
      <c r="B2904" s="406">
        <v>8</v>
      </c>
      <c r="C2904" s="422" t="s">
        <v>4142</v>
      </c>
      <c r="D2904" s="422"/>
      <c r="E2904" s="422"/>
      <c r="F2904" s="422"/>
      <c r="G2904" s="395"/>
      <c r="H2904" s="407"/>
    </row>
    <row r="2905" spans="2:8" x14ac:dyDescent="0.25">
      <c r="B2905" s="408">
        <v>8.1</v>
      </c>
      <c r="C2905" s="129" t="s">
        <v>4143</v>
      </c>
      <c r="D2905" s="162" t="s">
        <v>3832</v>
      </c>
      <c r="E2905" s="162" t="s">
        <v>3742</v>
      </c>
      <c r="F2905" s="398">
        <v>118.6</v>
      </c>
      <c r="G2905" s="153">
        <f t="shared" ref="G2905:G2929" si="293">ROUND(F2905*0.2,2)</f>
        <v>23.72</v>
      </c>
      <c r="H2905" s="226">
        <f t="shared" ref="H2905:H2929" si="294">G2905+F2905</f>
        <v>142.32</v>
      </c>
    </row>
    <row r="2906" spans="2:8" x14ac:dyDescent="0.25">
      <c r="B2906" s="408">
        <v>8.1999999999999993</v>
      </c>
      <c r="C2906" s="129" t="s">
        <v>4144</v>
      </c>
      <c r="D2906" s="162" t="s">
        <v>3832</v>
      </c>
      <c r="E2906" s="162" t="s">
        <v>3742</v>
      </c>
      <c r="F2906" s="398">
        <v>181</v>
      </c>
      <c r="G2906" s="153">
        <f t="shared" si="293"/>
        <v>36.200000000000003</v>
      </c>
      <c r="H2906" s="226">
        <f t="shared" si="294"/>
        <v>217.2</v>
      </c>
    </row>
    <row r="2907" spans="2:8" x14ac:dyDescent="0.25">
      <c r="B2907" s="408">
        <v>8.3000000000000007</v>
      </c>
      <c r="C2907" s="129" t="s">
        <v>4145</v>
      </c>
      <c r="D2907" s="162" t="s">
        <v>3832</v>
      </c>
      <c r="E2907" s="162" t="s">
        <v>3742</v>
      </c>
      <c r="F2907" s="398">
        <v>81.099999999999994</v>
      </c>
      <c r="G2907" s="153">
        <f t="shared" si="293"/>
        <v>16.22</v>
      </c>
      <c r="H2907" s="226">
        <f t="shared" si="294"/>
        <v>97.32</v>
      </c>
    </row>
    <row r="2908" spans="2:8" ht="31.5" x14ac:dyDescent="0.25">
      <c r="B2908" s="408">
        <v>8.4</v>
      </c>
      <c r="C2908" s="129" t="s">
        <v>4053</v>
      </c>
      <c r="D2908" s="162" t="s">
        <v>3832</v>
      </c>
      <c r="E2908" s="162" t="s">
        <v>3742</v>
      </c>
      <c r="F2908" s="398">
        <v>483.6</v>
      </c>
      <c r="G2908" s="153">
        <f t="shared" si="293"/>
        <v>96.72</v>
      </c>
      <c r="H2908" s="226">
        <f t="shared" si="294"/>
        <v>580.32000000000005</v>
      </c>
    </row>
    <row r="2909" spans="2:8" x14ac:dyDescent="0.25">
      <c r="B2909" s="408">
        <v>8.5</v>
      </c>
      <c r="C2909" s="129" t="s">
        <v>4146</v>
      </c>
      <c r="D2909" s="162" t="s">
        <v>3949</v>
      </c>
      <c r="E2909" s="162" t="s">
        <v>3742</v>
      </c>
      <c r="F2909" s="398">
        <v>81.099999999999994</v>
      </c>
      <c r="G2909" s="153">
        <f t="shared" si="293"/>
        <v>16.22</v>
      </c>
      <c r="H2909" s="226">
        <f t="shared" si="294"/>
        <v>97.32</v>
      </c>
    </row>
    <row r="2910" spans="2:8" x14ac:dyDescent="0.25">
      <c r="B2910" s="408">
        <v>8.6</v>
      </c>
      <c r="C2910" s="129" t="s">
        <v>4147</v>
      </c>
      <c r="D2910" s="162" t="s">
        <v>3949</v>
      </c>
      <c r="E2910" s="162" t="s">
        <v>3742</v>
      </c>
      <c r="F2910" s="398">
        <v>149.80000000000001</v>
      </c>
      <c r="G2910" s="153">
        <f t="shared" si="293"/>
        <v>29.96</v>
      </c>
      <c r="H2910" s="226">
        <f t="shared" si="294"/>
        <v>179.76000000000002</v>
      </c>
    </row>
    <row r="2911" spans="2:8" x14ac:dyDescent="0.25">
      <c r="B2911" s="408">
        <v>8.6999999999999993</v>
      </c>
      <c r="C2911" s="129" t="s">
        <v>4148</v>
      </c>
      <c r="D2911" s="162" t="s">
        <v>3822</v>
      </c>
      <c r="E2911" s="162" t="s">
        <v>3742</v>
      </c>
      <c r="F2911" s="398">
        <v>147.30000000000001</v>
      </c>
      <c r="G2911" s="153">
        <f t="shared" si="293"/>
        <v>29.46</v>
      </c>
      <c r="H2911" s="226">
        <f t="shared" si="294"/>
        <v>176.76000000000002</v>
      </c>
    </row>
    <row r="2912" spans="2:8" x14ac:dyDescent="0.25">
      <c r="B2912" s="408">
        <v>8.8000000000000007</v>
      </c>
      <c r="C2912" s="129" t="s">
        <v>4023</v>
      </c>
      <c r="D2912" s="162" t="s">
        <v>4022</v>
      </c>
      <c r="E2912" s="162" t="s">
        <v>3742</v>
      </c>
      <c r="F2912" s="398">
        <v>224.6</v>
      </c>
      <c r="G2912" s="153">
        <f t="shared" si="293"/>
        <v>44.92</v>
      </c>
      <c r="H2912" s="226">
        <f t="shared" si="294"/>
        <v>269.52</v>
      </c>
    </row>
    <row r="2913" spans="2:8" x14ac:dyDescent="0.25">
      <c r="B2913" s="408">
        <v>8.9</v>
      </c>
      <c r="C2913" s="129" t="s">
        <v>4149</v>
      </c>
      <c r="D2913" s="162" t="s">
        <v>3832</v>
      </c>
      <c r="E2913" s="162" t="s">
        <v>3742</v>
      </c>
      <c r="F2913" s="398">
        <v>147.30000000000001</v>
      </c>
      <c r="G2913" s="153">
        <f t="shared" si="293"/>
        <v>29.46</v>
      </c>
      <c r="H2913" s="226">
        <f t="shared" si="294"/>
        <v>176.76000000000002</v>
      </c>
    </row>
    <row r="2914" spans="2:8" x14ac:dyDescent="0.25">
      <c r="B2914" s="409">
        <v>8.1</v>
      </c>
      <c r="C2914" s="129" t="s">
        <v>4049</v>
      </c>
      <c r="D2914" s="162" t="s">
        <v>3826</v>
      </c>
      <c r="E2914" s="162" t="s">
        <v>3742</v>
      </c>
      <c r="F2914" s="398">
        <v>197.2</v>
      </c>
      <c r="G2914" s="153">
        <f t="shared" si="293"/>
        <v>39.44</v>
      </c>
      <c r="H2914" s="226">
        <f t="shared" si="294"/>
        <v>236.64</v>
      </c>
    </row>
    <row r="2915" spans="2:8" ht="31.5" x14ac:dyDescent="0.25">
      <c r="B2915" s="409">
        <v>8.11</v>
      </c>
      <c r="C2915" s="129" t="s">
        <v>4150</v>
      </c>
      <c r="D2915" s="162" t="s">
        <v>3949</v>
      </c>
      <c r="E2915" s="162" t="s">
        <v>3742</v>
      </c>
      <c r="F2915" s="398">
        <v>337</v>
      </c>
      <c r="G2915" s="153">
        <f t="shared" si="293"/>
        <v>67.400000000000006</v>
      </c>
      <c r="H2915" s="226">
        <f t="shared" si="294"/>
        <v>404.4</v>
      </c>
    </row>
    <row r="2916" spans="2:8" x14ac:dyDescent="0.25">
      <c r="B2916" s="409">
        <v>8.1199999999999992</v>
      </c>
      <c r="C2916" s="129" t="s">
        <v>4052</v>
      </c>
      <c r="D2916" s="162" t="s">
        <v>3826</v>
      </c>
      <c r="E2916" s="162" t="s">
        <v>3742</v>
      </c>
      <c r="F2916" s="398">
        <v>124.8</v>
      </c>
      <c r="G2916" s="153">
        <f t="shared" si="293"/>
        <v>24.96</v>
      </c>
      <c r="H2916" s="226">
        <f t="shared" si="294"/>
        <v>149.76</v>
      </c>
    </row>
    <row r="2917" spans="2:8" x14ac:dyDescent="0.25">
      <c r="B2917" s="409">
        <v>8.1300000000000008</v>
      </c>
      <c r="C2917" s="129" t="s">
        <v>4151</v>
      </c>
      <c r="D2917" s="162" t="s">
        <v>3949</v>
      </c>
      <c r="E2917" s="162" t="s">
        <v>3742</v>
      </c>
      <c r="F2917" s="398">
        <v>124.8</v>
      </c>
      <c r="G2917" s="153">
        <f t="shared" si="293"/>
        <v>24.96</v>
      </c>
      <c r="H2917" s="226">
        <f t="shared" si="294"/>
        <v>149.76</v>
      </c>
    </row>
    <row r="2918" spans="2:8" x14ac:dyDescent="0.25">
      <c r="B2918" s="409">
        <v>8.14</v>
      </c>
      <c r="C2918" s="129" t="s">
        <v>4152</v>
      </c>
      <c r="D2918" s="162" t="s">
        <v>3832</v>
      </c>
      <c r="E2918" s="162" t="s">
        <v>3742</v>
      </c>
      <c r="F2918" s="398">
        <v>102.3</v>
      </c>
      <c r="G2918" s="153">
        <f t="shared" si="293"/>
        <v>20.46</v>
      </c>
      <c r="H2918" s="226">
        <f t="shared" si="294"/>
        <v>122.75999999999999</v>
      </c>
    </row>
    <row r="2919" spans="2:8" ht="31.5" x14ac:dyDescent="0.25">
      <c r="B2919" s="409">
        <v>8.15</v>
      </c>
      <c r="C2919" s="129" t="s">
        <v>4153</v>
      </c>
      <c r="D2919" s="162" t="s">
        <v>3826</v>
      </c>
      <c r="E2919" s="162" t="s">
        <v>3742</v>
      </c>
      <c r="F2919" s="398">
        <v>307</v>
      </c>
      <c r="G2919" s="153">
        <f t="shared" si="293"/>
        <v>61.4</v>
      </c>
      <c r="H2919" s="226">
        <f t="shared" si="294"/>
        <v>368.4</v>
      </c>
    </row>
    <row r="2920" spans="2:8" x14ac:dyDescent="0.25">
      <c r="B2920" s="409">
        <v>8.16</v>
      </c>
      <c r="C2920" s="129" t="s">
        <v>4154</v>
      </c>
      <c r="D2920" s="162" t="s">
        <v>3832</v>
      </c>
      <c r="E2920" s="162" t="s">
        <v>3742</v>
      </c>
      <c r="F2920" s="398">
        <v>147.30000000000001</v>
      </c>
      <c r="G2920" s="153">
        <f t="shared" si="293"/>
        <v>29.46</v>
      </c>
      <c r="H2920" s="226">
        <f t="shared" si="294"/>
        <v>176.76000000000002</v>
      </c>
    </row>
    <row r="2921" spans="2:8" x14ac:dyDescent="0.25">
      <c r="B2921" s="409">
        <v>8.17</v>
      </c>
      <c r="C2921" s="129" t="s">
        <v>4155</v>
      </c>
      <c r="D2921" s="162" t="s">
        <v>4156</v>
      </c>
      <c r="E2921" s="162" t="s">
        <v>3742</v>
      </c>
      <c r="F2921" s="398">
        <v>293.3</v>
      </c>
      <c r="G2921" s="153">
        <f t="shared" si="293"/>
        <v>58.66</v>
      </c>
      <c r="H2921" s="226">
        <f t="shared" si="294"/>
        <v>351.96000000000004</v>
      </c>
    </row>
    <row r="2922" spans="2:8" x14ac:dyDescent="0.25">
      <c r="B2922" s="409">
        <v>8.18</v>
      </c>
      <c r="C2922" s="129" t="s">
        <v>4157</v>
      </c>
      <c r="D2922" s="162" t="s">
        <v>3826</v>
      </c>
      <c r="E2922" s="162" t="s">
        <v>3742</v>
      </c>
      <c r="F2922" s="398">
        <v>137.30000000000001</v>
      </c>
      <c r="G2922" s="153">
        <f t="shared" si="293"/>
        <v>27.46</v>
      </c>
      <c r="H2922" s="226">
        <f t="shared" si="294"/>
        <v>164.76000000000002</v>
      </c>
    </row>
    <row r="2923" spans="2:8" x14ac:dyDescent="0.25">
      <c r="B2923" s="409">
        <v>8.19</v>
      </c>
      <c r="C2923" s="129" t="s">
        <v>4158</v>
      </c>
      <c r="D2923" s="162" t="s">
        <v>4022</v>
      </c>
      <c r="E2923" s="162" t="s">
        <v>3742</v>
      </c>
      <c r="F2923" s="398">
        <v>249.6</v>
      </c>
      <c r="G2923" s="153">
        <f t="shared" si="293"/>
        <v>49.92</v>
      </c>
      <c r="H2923" s="226">
        <f t="shared" si="294"/>
        <v>299.52</v>
      </c>
    </row>
    <row r="2924" spans="2:8" x14ac:dyDescent="0.25">
      <c r="B2924" s="409">
        <v>8.1999999999999993</v>
      </c>
      <c r="C2924" s="129" t="s">
        <v>4159</v>
      </c>
      <c r="D2924" s="162" t="s">
        <v>3826</v>
      </c>
      <c r="E2924" s="162" t="s">
        <v>3742</v>
      </c>
      <c r="F2924" s="398">
        <v>451.8</v>
      </c>
      <c r="G2924" s="153">
        <f t="shared" si="293"/>
        <v>90.36</v>
      </c>
      <c r="H2924" s="226">
        <f t="shared" si="294"/>
        <v>542.16</v>
      </c>
    </row>
    <row r="2925" spans="2:8" x14ac:dyDescent="0.25">
      <c r="B2925" s="409">
        <v>8.2100000000000009</v>
      </c>
      <c r="C2925" s="129" t="s">
        <v>4001</v>
      </c>
      <c r="D2925" s="162" t="s">
        <v>3826</v>
      </c>
      <c r="E2925" s="162" t="s">
        <v>3742</v>
      </c>
      <c r="F2925" s="398">
        <v>337</v>
      </c>
      <c r="G2925" s="153">
        <f t="shared" si="293"/>
        <v>67.400000000000006</v>
      </c>
      <c r="H2925" s="226">
        <f t="shared" si="294"/>
        <v>404.4</v>
      </c>
    </row>
    <row r="2926" spans="2:8" x14ac:dyDescent="0.25">
      <c r="B2926" s="409">
        <v>8.2200000000000006</v>
      </c>
      <c r="C2926" s="129" t="s">
        <v>4160</v>
      </c>
      <c r="D2926" s="162" t="s">
        <v>4022</v>
      </c>
      <c r="E2926" s="162" t="s">
        <v>3742</v>
      </c>
      <c r="F2926" s="398">
        <v>499.2</v>
      </c>
      <c r="G2926" s="153">
        <f t="shared" si="293"/>
        <v>99.84</v>
      </c>
      <c r="H2926" s="226">
        <f t="shared" si="294"/>
        <v>599.04</v>
      </c>
    </row>
    <row r="2927" spans="2:8" ht="31.5" x14ac:dyDescent="0.25">
      <c r="B2927" s="409">
        <v>8.23</v>
      </c>
      <c r="C2927" s="129" t="s">
        <v>4161</v>
      </c>
      <c r="D2927" s="162" t="s">
        <v>3826</v>
      </c>
      <c r="E2927" s="162" t="s">
        <v>3742</v>
      </c>
      <c r="F2927" s="398">
        <v>624</v>
      </c>
      <c r="G2927" s="153">
        <f t="shared" si="293"/>
        <v>124.8</v>
      </c>
      <c r="H2927" s="226">
        <f t="shared" si="294"/>
        <v>748.8</v>
      </c>
    </row>
    <row r="2928" spans="2:8" x14ac:dyDescent="0.25">
      <c r="B2928" s="409">
        <v>8.24</v>
      </c>
      <c r="C2928" s="129" t="s">
        <v>4162</v>
      </c>
      <c r="D2928" s="162" t="s">
        <v>3826</v>
      </c>
      <c r="E2928" s="162" t="s">
        <v>3742</v>
      </c>
      <c r="F2928" s="398">
        <v>299.5</v>
      </c>
      <c r="G2928" s="153">
        <f t="shared" si="293"/>
        <v>59.9</v>
      </c>
      <c r="H2928" s="226">
        <f t="shared" si="294"/>
        <v>359.4</v>
      </c>
    </row>
    <row r="2929" spans="2:8" x14ac:dyDescent="0.25">
      <c r="B2929" s="409">
        <v>8.25</v>
      </c>
      <c r="C2929" s="129" t="s">
        <v>4024</v>
      </c>
      <c r="D2929" s="162" t="s">
        <v>4022</v>
      </c>
      <c r="E2929" s="162" t="s">
        <v>3742</v>
      </c>
      <c r="F2929" s="398">
        <v>264.60000000000002</v>
      </c>
      <c r="G2929" s="153">
        <f t="shared" si="293"/>
        <v>52.92</v>
      </c>
      <c r="H2929" s="226">
        <f t="shared" si="294"/>
        <v>317.52000000000004</v>
      </c>
    </row>
    <row r="2930" spans="2:8" x14ac:dyDescent="0.25">
      <c r="B2930" s="406">
        <v>9</v>
      </c>
      <c r="C2930" s="422" t="s">
        <v>4163</v>
      </c>
      <c r="D2930" s="422"/>
      <c r="E2930" s="422"/>
      <c r="F2930" s="422"/>
      <c r="G2930" s="395"/>
      <c r="H2930" s="407"/>
    </row>
    <row r="2931" spans="2:8" x14ac:dyDescent="0.25">
      <c r="B2931" s="408">
        <v>9.1</v>
      </c>
      <c r="C2931" s="129" t="s">
        <v>4164</v>
      </c>
      <c r="D2931" s="162" t="s">
        <v>3832</v>
      </c>
      <c r="E2931" s="162" t="s">
        <v>3742</v>
      </c>
      <c r="F2931" s="398">
        <v>81.099999999999994</v>
      </c>
      <c r="G2931" s="153">
        <f t="shared" ref="G2931:G2946" si="295">ROUND(F2931*0.2,2)</f>
        <v>16.22</v>
      </c>
      <c r="H2931" s="226">
        <f t="shared" ref="H2931:H2946" si="296">G2931+F2931</f>
        <v>97.32</v>
      </c>
    </row>
    <row r="2932" spans="2:8" x14ac:dyDescent="0.25">
      <c r="B2932" s="408">
        <v>9.1999999999999993</v>
      </c>
      <c r="C2932" s="129" t="s">
        <v>4165</v>
      </c>
      <c r="D2932" s="162" t="s">
        <v>3832</v>
      </c>
      <c r="E2932" s="162" t="s">
        <v>3742</v>
      </c>
      <c r="F2932" s="398">
        <v>106.1</v>
      </c>
      <c r="G2932" s="153">
        <f t="shared" si="295"/>
        <v>21.22</v>
      </c>
      <c r="H2932" s="226">
        <f t="shared" si="296"/>
        <v>127.32</v>
      </c>
    </row>
    <row r="2933" spans="2:8" x14ac:dyDescent="0.25">
      <c r="B2933" s="408">
        <v>9.3000000000000007</v>
      </c>
      <c r="C2933" s="129" t="s">
        <v>4166</v>
      </c>
      <c r="D2933" s="162" t="s">
        <v>3826</v>
      </c>
      <c r="E2933" s="162" t="s">
        <v>3742</v>
      </c>
      <c r="F2933" s="398">
        <v>162.19999999999999</v>
      </c>
      <c r="G2933" s="153">
        <f t="shared" si="295"/>
        <v>32.44</v>
      </c>
      <c r="H2933" s="226">
        <f t="shared" si="296"/>
        <v>194.64</v>
      </c>
    </row>
    <row r="2934" spans="2:8" x14ac:dyDescent="0.25">
      <c r="B2934" s="408">
        <v>9.4</v>
      </c>
      <c r="C2934" s="129" t="s">
        <v>4157</v>
      </c>
      <c r="D2934" s="162" t="s">
        <v>3826</v>
      </c>
      <c r="E2934" s="162" t="s">
        <v>3742</v>
      </c>
      <c r="F2934" s="398">
        <v>174.7</v>
      </c>
      <c r="G2934" s="153">
        <f t="shared" si="295"/>
        <v>34.94</v>
      </c>
      <c r="H2934" s="226">
        <f t="shared" si="296"/>
        <v>209.64</v>
      </c>
    </row>
    <row r="2935" spans="2:8" x14ac:dyDescent="0.25">
      <c r="B2935" s="408">
        <v>9.5</v>
      </c>
      <c r="C2935" s="129" t="s">
        <v>4167</v>
      </c>
      <c r="D2935" s="162" t="s">
        <v>3826</v>
      </c>
      <c r="E2935" s="162" t="s">
        <v>3742</v>
      </c>
      <c r="F2935" s="398">
        <v>168.5</v>
      </c>
      <c r="G2935" s="153">
        <f t="shared" si="295"/>
        <v>33.700000000000003</v>
      </c>
      <c r="H2935" s="226">
        <f t="shared" si="296"/>
        <v>202.2</v>
      </c>
    </row>
    <row r="2936" spans="2:8" x14ac:dyDescent="0.25">
      <c r="B2936" s="408">
        <v>9.6</v>
      </c>
      <c r="C2936" s="129" t="s">
        <v>4033</v>
      </c>
      <c r="D2936" s="162" t="s">
        <v>4168</v>
      </c>
      <c r="E2936" s="162" t="s">
        <v>3742</v>
      </c>
      <c r="F2936" s="398">
        <v>451.8</v>
      </c>
      <c r="G2936" s="153">
        <f t="shared" si="295"/>
        <v>90.36</v>
      </c>
      <c r="H2936" s="226">
        <f t="shared" si="296"/>
        <v>542.16</v>
      </c>
    </row>
    <row r="2937" spans="2:8" x14ac:dyDescent="0.25">
      <c r="B2937" s="408">
        <v>9.6999999999999993</v>
      </c>
      <c r="C2937" s="129" t="s">
        <v>4169</v>
      </c>
      <c r="D2937" s="162" t="s">
        <v>3826</v>
      </c>
      <c r="E2937" s="162" t="s">
        <v>3742</v>
      </c>
      <c r="F2937" s="398">
        <v>337</v>
      </c>
      <c r="G2937" s="153">
        <f t="shared" si="295"/>
        <v>67.400000000000006</v>
      </c>
      <c r="H2937" s="226">
        <f t="shared" si="296"/>
        <v>404.4</v>
      </c>
    </row>
    <row r="2938" spans="2:8" x14ac:dyDescent="0.25">
      <c r="B2938" s="408">
        <v>9.8000000000000007</v>
      </c>
      <c r="C2938" s="129" t="s">
        <v>4170</v>
      </c>
      <c r="D2938" s="162" t="s">
        <v>3826</v>
      </c>
      <c r="E2938" s="162" t="s">
        <v>3742</v>
      </c>
      <c r="F2938" s="398">
        <v>549.1</v>
      </c>
      <c r="G2938" s="153">
        <f t="shared" si="295"/>
        <v>109.82</v>
      </c>
      <c r="H2938" s="226">
        <f t="shared" si="296"/>
        <v>658.92000000000007</v>
      </c>
    </row>
    <row r="2939" spans="2:8" x14ac:dyDescent="0.25">
      <c r="B2939" s="408">
        <v>9.9</v>
      </c>
      <c r="C2939" s="129" t="s">
        <v>4160</v>
      </c>
      <c r="D2939" s="162" t="s">
        <v>4022</v>
      </c>
      <c r="E2939" s="162" t="s">
        <v>3742</v>
      </c>
      <c r="F2939" s="398">
        <v>499.2</v>
      </c>
      <c r="G2939" s="153">
        <f t="shared" si="295"/>
        <v>99.84</v>
      </c>
      <c r="H2939" s="226">
        <f t="shared" si="296"/>
        <v>599.04</v>
      </c>
    </row>
    <row r="2940" spans="2:8" x14ac:dyDescent="0.25">
      <c r="B2940" s="409">
        <v>9.1</v>
      </c>
      <c r="C2940" s="129" t="s">
        <v>4171</v>
      </c>
      <c r="D2940" s="162" t="s">
        <v>4022</v>
      </c>
      <c r="E2940" s="162" t="s">
        <v>3742</v>
      </c>
      <c r="F2940" s="398">
        <v>227.1</v>
      </c>
      <c r="G2940" s="153">
        <f t="shared" si="295"/>
        <v>45.42</v>
      </c>
      <c r="H2940" s="226">
        <f t="shared" si="296"/>
        <v>272.52</v>
      </c>
    </row>
    <row r="2941" spans="2:8" x14ac:dyDescent="0.25">
      <c r="B2941" s="409">
        <v>9.11</v>
      </c>
      <c r="C2941" s="129" t="s">
        <v>4023</v>
      </c>
      <c r="D2941" s="162" t="s">
        <v>4172</v>
      </c>
      <c r="E2941" s="162" t="s">
        <v>3742</v>
      </c>
      <c r="F2941" s="398">
        <v>224.6</v>
      </c>
      <c r="G2941" s="153">
        <f t="shared" si="295"/>
        <v>44.92</v>
      </c>
      <c r="H2941" s="226">
        <f t="shared" si="296"/>
        <v>269.52</v>
      </c>
    </row>
    <row r="2942" spans="2:8" x14ac:dyDescent="0.25">
      <c r="B2942" s="409">
        <v>9.1199999999999992</v>
      </c>
      <c r="C2942" s="129" t="s">
        <v>4173</v>
      </c>
      <c r="D2942" s="162" t="s">
        <v>4172</v>
      </c>
      <c r="E2942" s="162" t="s">
        <v>3742</v>
      </c>
      <c r="F2942" s="398">
        <v>242.7</v>
      </c>
      <c r="G2942" s="153">
        <f t="shared" si="295"/>
        <v>48.54</v>
      </c>
      <c r="H2942" s="226">
        <f t="shared" si="296"/>
        <v>291.24</v>
      </c>
    </row>
    <row r="2943" spans="2:8" x14ac:dyDescent="0.25">
      <c r="B2943" s="409">
        <v>9.1300000000000008</v>
      </c>
      <c r="C2943" s="129" t="s">
        <v>4052</v>
      </c>
      <c r="D2943" s="162" t="s">
        <v>3826</v>
      </c>
      <c r="E2943" s="162" t="s">
        <v>3742</v>
      </c>
      <c r="F2943" s="398">
        <v>124.8</v>
      </c>
      <c r="G2943" s="153">
        <f t="shared" si="295"/>
        <v>24.96</v>
      </c>
      <c r="H2943" s="226">
        <f t="shared" si="296"/>
        <v>149.76</v>
      </c>
    </row>
    <row r="2944" spans="2:8" x14ac:dyDescent="0.25">
      <c r="B2944" s="409">
        <v>9.14</v>
      </c>
      <c r="C2944" s="129" t="s">
        <v>4174</v>
      </c>
      <c r="D2944" s="162" t="s">
        <v>4175</v>
      </c>
      <c r="E2944" s="162" t="s">
        <v>3742</v>
      </c>
      <c r="F2944" s="398">
        <v>112.3</v>
      </c>
      <c r="G2944" s="153">
        <f t="shared" si="295"/>
        <v>22.46</v>
      </c>
      <c r="H2944" s="226">
        <f t="shared" si="296"/>
        <v>134.76</v>
      </c>
    </row>
    <row r="2945" spans="2:8" x14ac:dyDescent="0.25">
      <c r="B2945" s="409">
        <v>9.15</v>
      </c>
      <c r="C2945" s="129" t="s">
        <v>4176</v>
      </c>
      <c r="D2945" s="162" t="s">
        <v>4125</v>
      </c>
      <c r="E2945" s="162" t="s">
        <v>3742</v>
      </c>
      <c r="F2945" s="398">
        <v>152.30000000000001</v>
      </c>
      <c r="G2945" s="153">
        <f t="shared" si="295"/>
        <v>30.46</v>
      </c>
      <c r="H2945" s="226">
        <f t="shared" si="296"/>
        <v>182.76000000000002</v>
      </c>
    </row>
    <row r="2946" spans="2:8" x14ac:dyDescent="0.25">
      <c r="B2946" s="409">
        <v>9.16</v>
      </c>
      <c r="C2946" s="129" t="s">
        <v>4177</v>
      </c>
      <c r="D2946" s="162" t="s">
        <v>3826</v>
      </c>
      <c r="E2946" s="162" t="s">
        <v>3742</v>
      </c>
      <c r="F2946" s="398">
        <v>147.30000000000001</v>
      </c>
      <c r="G2946" s="153">
        <f t="shared" si="295"/>
        <v>29.46</v>
      </c>
      <c r="H2946" s="226">
        <f t="shared" si="296"/>
        <v>176.76000000000002</v>
      </c>
    </row>
    <row r="2947" spans="2:8" x14ac:dyDescent="0.25">
      <c r="B2947" s="406">
        <v>10</v>
      </c>
      <c r="C2947" s="422" t="s">
        <v>4178</v>
      </c>
      <c r="D2947" s="422"/>
      <c r="E2947" s="422"/>
      <c r="F2947" s="422"/>
      <c r="G2947" s="395"/>
      <c r="H2947" s="407"/>
    </row>
    <row r="2948" spans="2:8" x14ac:dyDescent="0.25">
      <c r="B2948" s="408">
        <v>10.1</v>
      </c>
      <c r="C2948" s="129" t="s">
        <v>4179</v>
      </c>
      <c r="D2948" s="396"/>
      <c r="E2948" s="162" t="s">
        <v>3742</v>
      </c>
      <c r="F2948" s="398">
        <v>2842.3</v>
      </c>
      <c r="G2948" s="153">
        <f t="shared" ref="G2948:G2966" si="297">ROUND(F2948*0.2,2)</f>
        <v>568.46</v>
      </c>
      <c r="H2948" s="226">
        <f t="shared" ref="H2948:H2966" si="298">G2948+F2948</f>
        <v>3410.76</v>
      </c>
    </row>
    <row r="2949" spans="2:8" x14ac:dyDescent="0.25">
      <c r="B2949" s="408">
        <v>10.199999999999999</v>
      </c>
      <c r="C2949" s="129" t="s">
        <v>4180</v>
      </c>
      <c r="D2949" s="396"/>
      <c r="E2949" s="162" t="s">
        <v>3742</v>
      </c>
      <c r="F2949" s="398">
        <v>2832.3</v>
      </c>
      <c r="G2949" s="153">
        <f t="shared" si="297"/>
        <v>566.46</v>
      </c>
      <c r="H2949" s="226">
        <f t="shared" si="298"/>
        <v>3398.76</v>
      </c>
    </row>
    <row r="2950" spans="2:8" x14ac:dyDescent="0.25">
      <c r="B2950" s="408">
        <v>10.3</v>
      </c>
      <c r="C2950" s="129" t="s">
        <v>4181</v>
      </c>
      <c r="D2950" s="396"/>
      <c r="E2950" s="162" t="s">
        <v>3742</v>
      </c>
      <c r="F2950" s="398">
        <v>2655.1</v>
      </c>
      <c r="G2950" s="153">
        <f t="shared" si="297"/>
        <v>531.02</v>
      </c>
      <c r="H2950" s="226">
        <f t="shared" si="298"/>
        <v>3186.12</v>
      </c>
    </row>
    <row r="2951" spans="2:8" x14ac:dyDescent="0.25">
      <c r="B2951" s="408">
        <v>10.4</v>
      </c>
      <c r="C2951" s="129" t="s">
        <v>4182</v>
      </c>
      <c r="D2951" s="396"/>
      <c r="E2951" s="162" t="s">
        <v>3742</v>
      </c>
      <c r="F2951" s="398">
        <v>2710.3</v>
      </c>
      <c r="G2951" s="153">
        <f t="shared" si="297"/>
        <v>542.05999999999995</v>
      </c>
      <c r="H2951" s="226">
        <f t="shared" si="298"/>
        <v>3252.36</v>
      </c>
    </row>
    <row r="2952" spans="2:8" x14ac:dyDescent="0.25">
      <c r="B2952" s="408">
        <v>10.5</v>
      </c>
      <c r="C2952" s="129" t="s">
        <v>4183</v>
      </c>
      <c r="D2952" s="396"/>
      <c r="E2952" s="162" t="s">
        <v>3742</v>
      </c>
      <c r="F2952" s="398">
        <v>2435.1</v>
      </c>
      <c r="G2952" s="153">
        <f t="shared" si="297"/>
        <v>487.02</v>
      </c>
      <c r="H2952" s="226">
        <f t="shared" si="298"/>
        <v>2922.12</v>
      </c>
    </row>
    <row r="2953" spans="2:8" x14ac:dyDescent="0.25">
      <c r="B2953" s="408">
        <v>10.6</v>
      </c>
      <c r="C2953" s="129" t="s">
        <v>4184</v>
      </c>
      <c r="D2953" s="396"/>
      <c r="E2953" s="162" t="s">
        <v>3742</v>
      </c>
      <c r="F2953" s="398">
        <v>1913.2</v>
      </c>
      <c r="G2953" s="153">
        <f t="shared" si="297"/>
        <v>382.64</v>
      </c>
      <c r="H2953" s="226">
        <f t="shared" si="298"/>
        <v>2295.84</v>
      </c>
    </row>
    <row r="2954" spans="2:8" x14ac:dyDescent="0.25">
      <c r="B2954" s="408">
        <v>10.7</v>
      </c>
      <c r="C2954" s="129" t="s">
        <v>4185</v>
      </c>
      <c r="D2954" s="396"/>
      <c r="E2954" s="162" t="s">
        <v>3742</v>
      </c>
      <c r="F2954" s="398">
        <v>5599.3</v>
      </c>
      <c r="G2954" s="153">
        <f t="shared" si="297"/>
        <v>1119.8599999999999</v>
      </c>
      <c r="H2954" s="226">
        <f t="shared" si="298"/>
        <v>6719.16</v>
      </c>
    </row>
    <row r="2955" spans="2:8" ht="31.5" x14ac:dyDescent="0.25">
      <c r="B2955" s="408">
        <v>10.8</v>
      </c>
      <c r="C2955" s="129" t="s">
        <v>4186</v>
      </c>
      <c r="D2955" s="396"/>
      <c r="E2955" s="162" t="s">
        <v>3742</v>
      </c>
      <c r="F2955" s="398">
        <v>2567.4</v>
      </c>
      <c r="G2955" s="153">
        <f t="shared" si="297"/>
        <v>513.48</v>
      </c>
      <c r="H2955" s="226">
        <f t="shared" si="298"/>
        <v>3080.88</v>
      </c>
    </row>
    <row r="2956" spans="2:8" x14ac:dyDescent="0.25">
      <c r="B2956" s="408">
        <v>10.9</v>
      </c>
      <c r="C2956" s="129" t="s">
        <v>4187</v>
      </c>
      <c r="D2956" s="396"/>
      <c r="E2956" s="162" t="s">
        <v>3742</v>
      </c>
      <c r="F2956" s="398">
        <v>3166.1</v>
      </c>
      <c r="G2956" s="153">
        <f t="shared" si="297"/>
        <v>633.22</v>
      </c>
      <c r="H2956" s="226">
        <f t="shared" si="298"/>
        <v>3799.3199999999997</v>
      </c>
    </row>
    <row r="2957" spans="2:8" x14ac:dyDescent="0.25">
      <c r="B2957" s="409">
        <v>10.1</v>
      </c>
      <c r="C2957" s="129" t="s">
        <v>4188</v>
      </c>
      <c r="D2957" s="396"/>
      <c r="E2957" s="162" t="s">
        <v>3742</v>
      </c>
      <c r="F2957" s="398">
        <v>2560.1999999999998</v>
      </c>
      <c r="G2957" s="153">
        <f t="shared" si="297"/>
        <v>512.04</v>
      </c>
      <c r="H2957" s="226">
        <f t="shared" si="298"/>
        <v>3072.24</v>
      </c>
    </row>
    <row r="2958" spans="2:8" x14ac:dyDescent="0.25">
      <c r="B2958" s="409">
        <v>10.11</v>
      </c>
      <c r="C2958" s="129" t="s">
        <v>4189</v>
      </c>
      <c r="D2958" s="396"/>
      <c r="E2958" s="162" t="s">
        <v>3742</v>
      </c>
      <c r="F2958" s="398">
        <v>2547.4</v>
      </c>
      <c r="G2958" s="153">
        <f t="shared" si="297"/>
        <v>509.48</v>
      </c>
      <c r="H2958" s="226">
        <f t="shared" si="298"/>
        <v>3056.88</v>
      </c>
    </row>
    <row r="2959" spans="2:8" x14ac:dyDescent="0.25">
      <c r="B2959" s="409">
        <v>10.119999999999999</v>
      </c>
      <c r="C2959" s="129" t="s">
        <v>4190</v>
      </c>
      <c r="D2959" s="396"/>
      <c r="E2959" s="162" t="s">
        <v>3742</v>
      </c>
      <c r="F2959" s="398">
        <v>2487.3000000000002</v>
      </c>
      <c r="G2959" s="153">
        <f t="shared" si="297"/>
        <v>497.46</v>
      </c>
      <c r="H2959" s="226">
        <f t="shared" si="298"/>
        <v>2984.76</v>
      </c>
    </row>
    <row r="2960" spans="2:8" x14ac:dyDescent="0.25">
      <c r="B2960" s="409">
        <v>10.130000000000001</v>
      </c>
      <c r="C2960" s="129" t="s">
        <v>4191</v>
      </c>
      <c r="D2960" s="396"/>
      <c r="E2960" s="162" t="s">
        <v>3742</v>
      </c>
      <c r="F2960" s="398">
        <v>2062</v>
      </c>
      <c r="G2960" s="153">
        <f t="shared" si="297"/>
        <v>412.4</v>
      </c>
      <c r="H2960" s="226">
        <f t="shared" si="298"/>
        <v>2474.4</v>
      </c>
    </row>
    <row r="2961" spans="2:8" x14ac:dyDescent="0.25">
      <c r="B2961" s="409">
        <v>10.14</v>
      </c>
      <c r="C2961" s="129" t="s">
        <v>4192</v>
      </c>
      <c r="D2961" s="396"/>
      <c r="E2961" s="162" t="s">
        <v>3742</v>
      </c>
      <c r="F2961" s="398">
        <v>2241.6999999999998</v>
      </c>
      <c r="G2961" s="153">
        <f t="shared" si="297"/>
        <v>448.34</v>
      </c>
      <c r="H2961" s="226">
        <f t="shared" si="298"/>
        <v>2690.04</v>
      </c>
    </row>
    <row r="2962" spans="2:8" x14ac:dyDescent="0.25">
      <c r="B2962" s="409">
        <v>10.15</v>
      </c>
      <c r="C2962" s="129" t="s">
        <v>4193</v>
      </c>
      <c r="D2962" s="396"/>
      <c r="E2962" s="162" t="s">
        <v>3742</v>
      </c>
      <c r="F2962" s="398">
        <v>3727.6</v>
      </c>
      <c r="G2962" s="153">
        <f t="shared" si="297"/>
        <v>745.52</v>
      </c>
      <c r="H2962" s="226">
        <f t="shared" si="298"/>
        <v>4473.12</v>
      </c>
    </row>
    <row r="2963" spans="2:8" x14ac:dyDescent="0.25">
      <c r="B2963" s="409">
        <v>10.16</v>
      </c>
      <c r="C2963" s="129" t="s">
        <v>4194</v>
      </c>
      <c r="D2963" s="396"/>
      <c r="E2963" s="162" t="s">
        <v>3742</v>
      </c>
      <c r="F2963" s="398">
        <v>3130.6</v>
      </c>
      <c r="G2963" s="153">
        <f t="shared" si="297"/>
        <v>626.12</v>
      </c>
      <c r="H2963" s="226">
        <f t="shared" si="298"/>
        <v>3756.72</v>
      </c>
    </row>
    <row r="2964" spans="2:8" x14ac:dyDescent="0.25">
      <c r="B2964" s="409">
        <v>10.17</v>
      </c>
      <c r="C2964" s="129" t="s">
        <v>4195</v>
      </c>
      <c r="D2964" s="396"/>
      <c r="E2964" s="162" t="s">
        <v>3742</v>
      </c>
      <c r="F2964" s="398">
        <v>4448.2</v>
      </c>
      <c r="G2964" s="153">
        <f t="shared" si="297"/>
        <v>889.64</v>
      </c>
      <c r="H2964" s="226">
        <f t="shared" si="298"/>
        <v>5337.84</v>
      </c>
    </row>
    <row r="2965" spans="2:8" x14ac:dyDescent="0.25">
      <c r="B2965" s="409">
        <v>10.18</v>
      </c>
      <c r="C2965" s="129" t="s">
        <v>4196</v>
      </c>
      <c r="D2965" s="396"/>
      <c r="E2965" s="162" t="s">
        <v>3742</v>
      </c>
      <c r="F2965" s="398">
        <v>5156.8</v>
      </c>
      <c r="G2965" s="153">
        <f t="shared" si="297"/>
        <v>1031.3599999999999</v>
      </c>
      <c r="H2965" s="226">
        <f t="shared" si="298"/>
        <v>6188.16</v>
      </c>
    </row>
    <row r="2966" spans="2:8" x14ac:dyDescent="0.25">
      <c r="B2966" s="409">
        <v>10.19</v>
      </c>
      <c r="C2966" s="129" t="s">
        <v>4197</v>
      </c>
      <c r="D2966" s="396"/>
      <c r="E2966" s="162" t="s">
        <v>3742</v>
      </c>
      <c r="F2966" s="398">
        <v>2310</v>
      </c>
      <c r="G2966" s="153">
        <f t="shared" si="297"/>
        <v>462</v>
      </c>
      <c r="H2966" s="226">
        <f t="shared" si="298"/>
        <v>2772</v>
      </c>
    </row>
    <row r="2967" spans="2:8" x14ac:dyDescent="0.25">
      <c r="B2967" s="413" t="s">
        <v>4198</v>
      </c>
      <c r="C2967" s="422" t="s">
        <v>4199</v>
      </c>
      <c r="D2967" s="422"/>
      <c r="E2967" s="422"/>
      <c r="F2967" s="422"/>
      <c r="G2967" s="395"/>
      <c r="H2967" s="407"/>
    </row>
    <row r="2968" spans="2:8" x14ac:dyDescent="0.25">
      <c r="B2968" s="412">
        <v>1</v>
      </c>
      <c r="C2968" s="129" t="s">
        <v>4164</v>
      </c>
      <c r="D2968" s="162" t="s">
        <v>3832</v>
      </c>
      <c r="E2968" s="162" t="s">
        <v>3742</v>
      </c>
      <c r="F2968" s="398">
        <v>81.099999999999994</v>
      </c>
      <c r="G2968" s="153">
        <f t="shared" ref="G2968:G2984" si="299">ROUND(F2968*0.2,2)</f>
        <v>16.22</v>
      </c>
      <c r="H2968" s="226">
        <f t="shared" ref="H2968:H2984" si="300">G2968+F2968</f>
        <v>97.32</v>
      </c>
    </row>
    <row r="2969" spans="2:8" x14ac:dyDescent="0.25">
      <c r="B2969" s="412">
        <v>2</v>
      </c>
      <c r="C2969" s="129" t="s">
        <v>4200</v>
      </c>
      <c r="D2969" s="162" t="s">
        <v>3832</v>
      </c>
      <c r="E2969" s="162" t="s">
        <v>3742</v>
      </c>
      <c r="F2969" s="398">
        <v>43.7</v>
      </c>
      <c r="G2969" s="153">
        <f t="shared" si="299"/>
        <v>8.74</v>
      </c>
      <c r="H2969" s="226">
        <f t="shared" si="300"/>
        <v>52.440000000000005</v>
      </c>
    </row>
    <row r="2970" spans="2:8" x14ac:dyDescent="0.25">
      <c r="B2970" s="412">
        <v>3</v>
      </c>
      <c r="C2970" s="129" t="s">
        <v>3987</v>
      </c>
      <c r="D2970" s="162" t="s">
        <v>3832</v>
      </c>
      <c r="E2970" s="162" t="s">
        <v>3742</v>
      </c>
      <c r="F2970" s="398">
        <v>49.9</v>
      </c>
      <c r="G2970" s="153">
        <f t="shared" si="299"/>
        <v>9.98</v>
      </c>
      <c r="H2970" s="226">
        <f t="shared" si="300"/>
        <v>59.879999999999995</v>
      </c>
    </row>
    <row r="2971" spans="2:8" x14ac:dyDescent="0.25">
      <c r="B2971" s="412">
        <v>4</v>
      </c>
      <c r="C2971" s="129" t="s">
        <v>4201</v>
      </c>
      <c r="D2971" s="162" t="s">
        <v>3832</v>
      </c>
      <c r="E2971" s="162" t="s">
        <v>3742</v>
      </c>
      <c r="F2971" s="398">
        <v>112.3</v>
      </c>
      <c r="G2971" s="153">
        <f t="shared" si="299"/>
        <v>22.46</v>
      </c>
      <c r="H2971" s="226">
        <f t="shared" si="300"/>
        <v>134.76</v>
      </c>
    </row>
    <row r="2972" spans="2:8" x14ac:dyDescent="0.25">
      <c r="B2972" s="412">
        <v>5</v>
      </c>
      <c r="C2972" s="129" t="s">
        <v>4202</v>
      </c>
      <c r="D2972" s="162" t="s">
        <v>4022</v>
      </c>
      <c r="E2972" s="162" t="s">
        <v>3742</v>
      </c>
      <c r="F2972" s="398">
        <v>174.7</v>
      </c>
      <c r="G2972" s="153">
        <f t="shared" si="299"/>
        <v>34.94</v>
      </c>
      <c r="H2972" s="226">
        <f t="shared" si="300"/>
        <v>209.64</v>
      </c>
    </row>
    <row r="2973" spans="2:8" ht="31.5" x14ac:dyDescent="0.25">
      <c r="B2973" s="412">
        <v>6</v>
      </c>
      <c r="C2973" s="129" t="s">
        <v>4203</v>
      </c>
      <c r="D2973" s="396" t="s">
        <v>4204</v>
      </c>
      <c r="E2973" s="162" t="s">
        <v>3742</v>
      </c>
      <c r="F2973" s="398">
        <v>174.7</v>
      </c>
      <c r="G2973" s="153">
        <f t="shared" si="299"/>
        <v>34.94</v>
      </c>
      <c r="H2973" s="226">
        <f t="shared" si="300"/>
        <v>209.64</v>
      </c>
    </row>
    <row r="2974" spans="2:8" x14ac:dyDescent="0.25">
      <c r="B2974" s="412">
        <v>7</v>
      </c>
      <c r="C2974" s="129" t="s">
        <v>4205</v>
      </c>
      <c r="D2974" s="162" t="s">
        <v>3828</v>
      </c>
      <c r="E2974" s="162" t="s">
        <v>3742</v>
      </c>
      <c r="F2974" s="398">
        <v>262.10000000000002</v>
      </c>
      <c r="G2974" s="153">
        <f t="shared" si="299"/>
        <v>52.42</v>
      </c>
      <c r="H2974" s="226">
        <f t="shared" si="300"/>
        <v>314.52000000000004</v>
      </c>
    </row>
    <row r="2975" spans="2:8" x14ac:dyDescent="0.25">
      <c r="B2975" s="412">
        <v>8</v>
      </c>
      <c r="C2975" s="129" t="s">
        <v>4206</v>
      </c>
      <c r="D2975" s="162" t="s">
        <v>4012</v>
      </c>
      <c r="E2975" s="162" t="s">
        <v>3742</v>
      </c>
      <c r="F2975" s="398">
        <v>324.5</v>
      </c>
      <c r="G2975" s="153">
        <f t="shared" si="299"/>
        <v>64.900000000000006</v>
      </c>
      <c r="H2975" s="226">
        <f t="shared" si="300"/>
        <v>389.4</v>
      </c>
    </row>
    <row r="2976" spans="2:8" x14ac:dyDescent="0.25">
      <c r="B2976" s="412">
        <v>9</v>
      </c>
      <c r="C2976" s="129" t="s">
        <v>4207</v>
      </c>
      <c r="D2976" s="162" t="s">
        <v>3826</v>
      </c>
      <c r="E2976" s="162" t="s">
        <v>3742</v>
      </c>
      <c r="F2976" s="398">
        <v>337</v>
      </c>
      <c r="G2976" s="153">
        <f t="shared" si="299"/>
        <v>67.400000000000006</v>
      </c>
      <c r="H2976" s="226">
        <f t="shared" si="300"/>
        <v>404.4</v>
      </c>
    </row>
    <row r="2977" spans="2:8" x14ac:dyDescent="0.25">
      <c r="B2977" s="412">
        <v>10</v>
      </c>
      <c r="C2977" s="129" t="s">
        <v>4208</v>
      </c>
      <c r="D2977" s="162" t="s">
        <v>3826</v>
      </c>
      <c r="E2977" s="162" t="s">
        <v>3742</v>
      </c>
      <c r="F2977" s="398">
        <v>199.7</v>
      </c>
      <c r="G2977" s="153">
        <f t="shared" si="299"/>
        <v>39.94</v>
      </c>
      <c r="H2977" s="226">
        <f t="shared" si="300"/>
        <v>239.64</v>
      </c>
    </row>
    <row r="2978" spans="2:8" x14ac:dyDescent="0.25">
      <c r="B2978" s="412">
        <v>11</v>
      </c>
      <c r="C2978" s="129" t="s">
        <v>4209</v>
      </c>
      <c r="D2978" s="162" t="s">
        <v>3826</v>
      </c>
      <c r="E2978" s="162" t="s">
        <v>3742</v>
      </c>
      <c r="F2978" s="398">
        <v>127.3</v>
      </c>
      <c r="G2978" s="153">
        <f t="shared" si="299"/>
        <v>25.46</v>
      </c>
      <c r="H2978" s="226">
        <f t="shared" si="300"/>
        <v>152.76</v>
      </c>
    </row>
    <row r="2979" spans="2:8" x14ac:dyDescent="0.25">
      <c r="B2979" s="412">
        <v>12</v>
      </c>
      <c r="C2979" s="129" t="s">
        <v>4210</v>
      </c>
      <c r="D2979" s="162" t="s">
        <v>4211</v>
      </c>
      <c r="E2979" s="162" t="s">
        <v>3742</v>
      </c>
      <c r="F2979" s="398">
        <v>181</v>
      </c>
      <c r="G2979" s="153">
        <f t="shared" si="299"/>
        <v>36.200000000000003</v>
      </c>
      <c r="H2979" s="226">
        <f t="shared" si="300"/>
        <v>217.2</v>
      </c>
    </row>
    <row r="2980" spans="2:8" x14ac:dyDescent="0.25">
      <c r="B2980" s="412">
        <v>13</v>
      </c>
      <c r="C2980" s="129" t="s">
        <v>4212</v>
      </c>
      <c r="D2980" s="162" t="s">
        <v>4012</v>
      </c>
      <c r="E2980" s="162" t="s">
        <v>3742</v>
      </c>
      <c r="F2980" s="398">
        <v>299.5</v>
      </c>
      <c r="G2980" s="153">
        <f t="shared" si="299"/>
        <v>59.9</v>
      </c>
      <c r="H2980" s="226">
        <f t="shared" si="300"/>
        <v>359.4</v>
      </c>
    </row>
    <row r="2981" spans="2:8" x14ac:dyDescent="0.25">
      <c r="B2981" s="412">
        <v>14</v>
      </c>
      <c r="C2981" s="129" t="s">
        <v>4117</v>
      </c>
      <c r="D2981" s="162" t="s">
        <v>4022</v>
      </c>
      <c r="E2981" s="162" t="s">
        <v>3742</v>
      </c>
      <c r="F2981" s="398">
        <v>296.39999999999998</v>
      </c>
      <c r="G2981" s="153">
        <f t="shared" si="299"/>
        <v>59.28</v>
      </c>
      <c r="H2981" s="226">
        <f t="shared" si="300"/>
        <v>355.67999999999995</v>
      </c>
    </row>
    <row r="2982" spans="2:8" x14ac:dyDescent="0.25">
      <c r="B2982" s="412">
        <v>15</v>
      </c>
      <c r="C2982" s="129" t="s">
        <v>4118</v>
      </c>
      <c r="D2982" s="162" t="s">
        <v>4022</v>
      </c>
      <c r="E2982" s="162" t="s">
        <v>3742</v>
      </c>
      <c r="F2982" s="398">
        <v>374.4</v>
      </c>
      <c r="G2982" s="153">
        <f t="shared" si="299"/>
        <v>74.88</v>
      </c>
      <c r="H2982" s="226">
        <f t="shared" si="300"/>
        <v>449.28</v>
      </c>
    </row>
    <row r="2983" spans="2:8" x14ac:dyDescent="0.25">
      <c r="B2983" s="412">
        <v>16</v>
      </c>
      <c r="C2983" s="129" t="s">
        <v>4213</v>
      </c>
      <c r="D2983" s="162" t="s">
        <v>4022</v>
      </c>
      <c r="E2983" s="162" t="s">
        <v>3742</v>
      </c>
      <c r="F2983" s="398">
        <v>321.39999999999998</v>
      </c>
      <c r="G2983" s="153">
        <f t="shared" si="299"/>
        <v>64.28</v>
      </c>
      <c r="H2983" s="226">
        <f t="shared" si="300"/>
        <v>385.67999999999995</v>
      </c>
    </row>
    <row r="2984" spans="2:8" x14ac:dyDescent="0.25">
      <c r="B2984" s="412">
        <v>17</v>
      </c>
      <c r="C2984" s="129" t="s">
        <v>4214</v>
      </c>
      <c r="D2984" s="162" t="s">
        <v>4022</v>
      </c>
      <c r="E2984" s="162" t="s">
        <v>3742</v>
      </c>
      <c r="F2984" s="398">
        <v>374.4</v>
      </c>
      <c r="G2984" s="153">
        <f t="shared" si="299"/>
        <v>74.88</v>
      </c>
      <c r="H2984" s="226">
        <f t="shared" si="300"/>
        <v>449.28</v>
      </c>
    </row>
    <row r="2985" spans="2:8" x14ac:dyDescent="0.25">
      <c r="B2985" s="413" t="s">
        <v>4215</v>
      </c>
      <c r="C2985" s="422" t="s">
        <v>4216</v>
      </c>
      <c r="D2985" s="422"/>
      <c r="E2985" s="422"/>
      <c r="F2985" s="422"/>
      <c r="G2985" s="395"/>
      <c r="H2985" s="407"/>
    </row>
    <row r="2986" spans="2:8" x14ac:dyDescent="0.25">
      <c r="B2986" s="406">
        <v>1</v>
      </c>
      <c r="C2986" s="422" t="s">
        <v>4217</v>
      </c>
      <c r="D2986" s="422"/>
      <c r="E2986" s="422"/>
      <c r="F2986" s="422"/>
      <c r="G2986" s="395"/>
      <c r="H2986" s="407"/>
    </row>
    <row r="2987" spans="2:8" x14ac:dyDescent="0.25">
      <c r="B2987" s="408">
        <v>1.1000000000000001</v>
      </c>
      <c r="C2987" s="129" t="s">
        <v>4218</v>
      </c>
      <c r="D2987" s="162" t="s">
        <v>3832</v>
      </c>
      <c r="E2987" s="162" t="s">
        <v>3742</v>
      </c>
      <c r="F2987" s="398">
        <v>162.19999999999999</v>
      </c>
      <c r="G2987" s="153">
        <f t="shared" ref="G2987:G3016" si="301">ROUND(F2987*0.2,2)</f>
        <v>32.44</v>
      </c>
      <c r="H2987" s="226">
        <f t="shared" ref="H2987:H3016" si="302">G2987+F2987</f>
        <v>194.64</v>
      </c>
    </row>
    <row r="2988" spans="2:8" x14ac:dyDescent="0.25">
      <c r="B2988" s="408">
        <v>1.2</v>
      </c>
      <c r="C2988" s="129" t="s">
        <v>4219</v>
      </c>
      <c r="D2988" s="162" t="s">
        <v>4220</v>
      </c>
      <c r="E2988" s="162" t="s">
        <v>3742</v>
      </c>
      <c r="F2988" s="398">
        <v>96.1</v>
      </c>
      <c r="G2988" s="153">
        <f t="shared" si="301"/>
        <v>19.22</v>
      </c>
      <c r="H2988" s="226">
        <f t="shared" si="302"/>
        <v>115.32</v>
      </c>
    </row>
    <row r="2989" spans="2:8" x14ac:dyDescent="0.25">
      <c r="B2989" s="408">
        <v>1.3</v>
      </c>
      <c r="C2989" s="129" t="s">
        <v>4221</v>
      </c>
      <c r="D2989" s="162" t="s">
        <v>3826</v>
      </c>
      <c r="E2989" s="162" t="s">
        <v>3742</v>
      </c>
      <c r="F2989" s="398">
        <v>233.9</v>
      </c>
      <c r="G2989" s="153">
        <f t="shared" si="301"/>
        <v>46.78</v>
      </c>
      <c r="H2989" s="226">
        <f t="shared" si="302"/>
        <v>280.68</v>
      </c>
    </row>
    <row r="2990" spans="2:8" x14ac:dyDescent="0.25">
      <c r="B2990" s="408">
        <v>1.4</v>
      </c>
      <c r="C2990" s="129" t="s">
        <v>4157</v>
      </c>
      <c r="D2990" s="162" t="s">
        <v>3826</v>
      </c>
      <c r="E2990" s="162" t="s">
        <v>3742</v>
      </c>
      <c r="F2990" s="398">
        <v>186.4</v>
      </c>
      <c r="G2990" s="153">
        <f t="shared" si="301"/>
        <v>37.28</v>
      </c>
      <c r="H2990" s="226">
        <f t="shared" si="302"/>
        <v>223.68</v>
      </c>
    </row>
    <row r="2991" spans="2:8" x14ac:dyDescent="0.25">
      <c r="B2991" s="408">
        <v>1.5</v>
      </c>
      <c r="C2991" s="129" t="s">
        <v>4222</v>
      </c>
      <c r="D2991" s="162" t="s">
        <v>3826</v>
      </c>
      <c r="E2991" s="162" t="s">
        <v>3742</v>
      </c>
      <c r="F2991" s="398">
        <v>74.900000000000006</v>
      </c>
      <c r="G2991" s="153">
        <f t="shared" si="301"/>
        <v>14.98</v>
      </c>
      <c r="H2991" s="226">
        <f t="shared" si="302"/>
        <v>89.88000000000001</v>
      </c>
    </row>
    <row r="2992" spans="2:8" x14ac:dyDescent="0.25">
      <c r="B2992" s="408">
        <v>1.6</v>
      </c>
      <c r="C2992" s="129" t="s">
        <v>4223</v>
      </c>
      <c r="D2992" s="162" t="s">
        <v>4125</v>
      </c>
      <c r="E2992" s="162" t="s">
        <v>3742</v>
      </c>
      <c r="F2992" s="398">
        <v>81.099999999999994</v>
      </c>
      <c r="G2992" s="153">
        <f t="shared" si="301"/>
        <v>16.22</v>
      </c>
      <c r="H2992" s="226">
        <f t="shared" si="302"/>
        <v>97.32</v>
      </c>
    </row>
    <row r="2993" spans="2:8" x14ac:dyDescent="0.25">
      <c r="B2993" s="408">
        <v>1.7</v>
      </c>
      <c r="C2993" s="129" t="s">
        <v>4023</v>
      </c>
      <c r="D2993" s="162" t="s">
        <v>4022</v>
      </c>
      <c r="E2993" s="162" t="s">
        <v>3742</v>
      </c>
      <c r="F2993" s="398">
        <v>235.9</v>
      </c>
      <c r="G2993" s="153">
        <f t="shared" si="301"/>
        <v>47.18</v>
      </c>
      <c r="H2993" s="226">
        <f t="shared" si="302"/>
        <v>283.08</v>
      </c>
    </row>
    <row r="2994" spans="2:8" x14ac:dyDescent="0.25">
      <c r="B2994" s="408">
        <v>1.8</v>
      </c>
      <c r="C2994" s="129" t="s">
        <v>4224</v>
      </c>
      <c r="D2994" s="162" t="s">
        <v>3826</v>
      </c>
      <c r="E2994" s="162" t="s">
        <v>3742</v>
      </c>
      <c r="F2994" s="398">
        <v>330.5</v>
      </c>
      <c r="G2994" s="153">
        <f t="shared" si="301"/>
        <v>66.099999999999994</v>
      </c>
      <c r="H2994" s="226">
        <f t="shared" si="302"/>
        <v>396.6</v>
      </c>
    </row>
    <row r="2995" spans="2:8" x14ac:dyDescent="0.25">
      <c r="B2995" s="408">
        <v>1.9</v>
      </c>
      <c r="C2995" s="129" t="s">
        <v>4225</v>
      </c>
      <c r="D2995" s="162" t="s">
        <v>3832</v>
      </c>
      <c r="E2995" s="162" t="s">
        <v>3742</v>
      </c>
      <c r="F2995" s="398">
        <v>178.5</v>
      </c>
      <c r="G2995" s="153">
        <f t="shared" si="301"/>
        <v>35.700000000000003</v>
      </c>
      <c r="H2995" s="226">
        <f t="shared" si="302"/>
        <v>214.2</v>
      </c>
    </row>
    <row r="2996" spans="2:8" ht="31.5" x14ac:dyDescent="0.25">
      <c r="B2996" s="409">
        <v>1.1000000000000001</v>
      </c>
      <c r="C2996" s="129" t="s">
        <v>4226</v>
      </c>
      <c r="D2996" s="162" t="s">
        <v>4227</v>
      </c>
      <c r="E2996" s="162" t="s">
        <v>3742</v>
      </c>
      <c r="F2996" s="398">
        <v>936</v>
      </c>
      <c r="G2996" s="153">
        <f t="shared" si="301"/>
        <v>187.2</v>
      </c>
      <c r="H2996" s="226">
        <f t="shared" si="302"/>
        <v>1123.2</v>
      </c>
    </row>
    <row r="2997" spans="2:8" ht="31.5" x14ac:dyDescent="0.25">
      <c r="B2997" s="409">
        <v>1.1100000000000001</v>
      </c>
      <c r="C2997" s="129" t="s">
        <v>4228</v>
      </c>
      <c r="D2997" s="162" t="s">
        <v>4229</v>
      </c>
      <c r="E2997" s="162" t="s">
        <v>3742</v>
      </c>
      <c r="F2997" s="398">
        <v>406.2</v>
      </c>
      <c r="G2997" s="153">
        <f t="shared" si="301"/>
        <v>81.239999999999995</v>
      </c>
      <c r="H2997" s="226">
        <f t="shared" si="302"/>
        <v>487.44</v>
      </c>
    </row>
    <row r="2998" spans="2:8" x14ac:dyDescent="0.25">
      <c r="B2998" s="409">
        <v>1.1200000000000001</v>
      </c>
      <c r="C2998" s="129" t="s">
        <v>4078</v>
      </c>
      <c r="D2998" s="162" t="s">
        <v>3826</v>
      </c>
      <c r="E2998" s="162" t="s">
        <v>3742</v>
      </c>
      <c r="F2998" s="398">
        <v>337</v>
      </c>
      <c r="G2998" s="153">
        <f t="shared" si="301"/>
        <v>67.400000000000006</v>
      </c>
      <c r="H2998" s="226">
        <f t="shared" si="302"/>
        <v>404.4</v>
      </c>
    </row>
    <row r="2999" spans="2:8" ht="31.5" x14ac:dyDescent="0.25">
      <c r="B2999" s="409">
        <v>1.1299999999999999</v>
      </c>
      <c r="C2999" s="129" t="s">
        <v>4230</v>
      </c>
      <c r="D2999" s="396" t="s">
        <v>4231</v>
      </c>
      <c r="E2999" s="162" t="s">
        <v>3742</v>
      </c>
      <c r="F2999" s="398">
        <v>330.7</v>
      </c>
      <c r="G2999" s="153">
        <f t="shared" si="301"/>
        <v>66.14</v>
      </c>
      <c r="H2999" s="226">
        <f t="shared" si="302"/>
        <v>396.84</v>
      </c>
    </row>
    <row r="3000" spans="2:8" x14ac:dyDescent="0.25">
      <c r="B3000" s="409">
        <v>1.1399999999999999</v>
      </c>
      <c r="C3000" s="129" t="s">
        <v>4098</v>
      </c>
      <c r="D3000" s="162" t="s">
        <v>3764</v>
      </c>
      <c r="E3000" s="162" t="s">
        <v>3742</v>
      </c>
      <c r="F3000" s="398">
        <v>330.7</v>
      </c>
      <c r="G3000" s="153">
        <f t="shared" si="301"/>
        <v>66.14</v>
      </c>
      <c r="H3000" s="226">
        <f t="shared" si="302"/>
        <v>396.84</v>
      </c>
    </row>
    <row r="3001" spans="2:8" x14ac:dyDescent="0.25">
      <c r="B3001" s="409">
        <v>1.1499999999999999</v>
      </c>
      <c r="C3001" s="129" t="s">
        <v>4232</v>
      </c>
      <c r="D3001" s="162" t="s">
        <v>3828</v>
      </c>
      <c r="E3001" s="162" t="s">
        <v>3742</v>
      </c>
      <c r="F3001" s="398">
        <v>212.8</v>
      </c>
      <c r="G3001" s="153">
        <f t="shared" si="301"/>
        <v>42.56</v>
      </c>
      <c r="H3001" s="226">
        <f t="shared" si="302"/>
        <v>255.36</v>
      </c>
    </row>
    <row r="3002" spans="2:8" x14ac:dyDescent="0.25">
      <c r="B3002" s="409">
        <v>1.1599999999999999</v>
      </c>
      <c r="C3002" s="129" t="s">
        <v>4233</v>
      </c>
      <c r="D3002" s="162" t="s">
        <v>4022</v>
      </c>
      <c r="E3002" s="162" t="s">
        <v>3742</v>
      </c>
      <c r="F3002" s="398">
        <v>293.3</v>
      </c>
      <c r="G3002" s="153">
        <f t="shared" si="301"/>
        <v>58.66</v>
      </c>
      <c r="H3002" s="226">
        <f t="shared" si="302"/>
        <v>351.96000000000004</v>
      </c>
    </row>
    <row r="3003" spans="2:8" x14ac:dyDescent="0.25">
      <c r="B3003" s="409">
        <v>1.17</v>
      </c>
      <c r="C3003" s="129" t="s">
        <v>4095</v>
      </c>
      <c r="D3003" s="162" t="s">
        <v>4022</v>
      </c>
      <c r="E3003" s="162" t="s">
        <v>3742</v>
      </c>
      <c r="F3003" s="398">
        <v>210.9</v>
      </c>
      <c r="G3003" s="153">
        <f t="shared" si="301"/>
        <v>42.18</v>
      </c>
      <c r="H3003" s="226">
        <f t="shared" si="302"/>
        <v>253.08</v>
      </c>
    </row>
    <row r="3004" spans="2:8" x14ac:dyDescent="0.25">
      <c r="B3004" s="409">
        <v>1.18</v>
      </c>
      <c r="C3004" s="129" t="s">
        <v>4033</v>
      </c>
      <c r="D3004" s="162" t="s">
        <v>4022</v>
      </c>
      <c r="E3004" s="162" t="s">
        <v>3742</v>
      </c>
      <c r="F3004" s="398">
        <v>452</v>
      </c>
      <c r="G3004" s="153">
        <f t="shared" si="301"/>
        <v>90.4</v>
      </c>
      <c r="H3004" s="226">
        <f t="shared" si="302"/>
        <v>542.4</v>
      </c>
    </row>
    <row r="3005" spans="2:8" x14ac:dyDescent="0.25">
      <c r="B3005" s="409">
        <v>1.19</v>
      </c>
      <c r="C3005" s="129" t="s">
        <v>3998</v>
      </c>
      <c r="D3005" s="162" t="s">
        <v>4012</v>
      </c>
      <c r="E3005" s="162" t="s">
        <v>3742</v>
      </c>
      <c r="F3005" s="398">
        <v>526.70000000000005</v>
      </c>
      <c r="G3005" s="153">
        <f t="shared" si="301"/>
        <v>105.34</v>
      </c>
      <c r="H3005" s="226">
        <f t="shared" si="302"/>
        <v>632.04000000000008</v>
      </c>
    </row>
    <row r="3006" spans="2:8" x14ac:dyDescent="0.25">
      <c r="B3006" s="409">
        <v>1.2</v>
      </c>
      <c r="C3006" s="129" t="s">
        <v>4234</v>
      </c>
      <c r="D3006" s="162" t="s">
        <v>3826</v>
      </c>
      <c r="E3006" s="162" t="s">
        <v>3742</v>
      </c>
      <c r="F3006" s="398">
        <v>223.8</v>
      </c>
      <c r="G3006" s="153">
        <f t="shared" si="301"/>
        <v>44.76</v>
      </c>
      <c r="H3006" s="226">
        <f t="shared" si="302"/>
        <v>268.56</v>
      </c>
    </row>
    <row r="3007" spans="2:8" x14ac:dyDescent="0.25">
      <c r="B3007" s="409">
        <v>1.21</v>
      </c>
      <c r="C3007" s="129" t="s">
        <v>4235</v>
      </c>
      <c r="D3007" s="162" t="s">
        <v>4022</v>
      </c>
      <c r="E3007" s="162" t="s">
        <v>3742</v>
      </c>
      <c r="F3007" s="398">
        <v>293.3</v>
      </c>
      <c r="G3007" s="153">
        <f t="shared" si="301"/>
        <v>58.66</v>
      </c>
      <c r="H3007" s="226">
        <f t="shared" si="302"/>
        <v>351.96000000000004</v>
      </c>
    </row>
    <row r="3008" spans="2:8" x14ac:dyDescent="0.25">
      <c r="B3008" s="409">
        <v>1.22</v>
      </c>
      <c r="C3008" s="129" t="s">
        <v>4097</v>
      </c>
      <c r="D3008" s="162" t="s">
        <v>4022</v>
      </c>
      <c r="E3008" s="162" t="s">
        <v>3742</v>
      </c>
      <c r="F3008" s="398">
        <v>526.70000000000005</v>
      </c>
      <c r="G3008" s="153">
        <f t="shared" si="301"/>
        <v>105.34</v>
      </c>
      <c r="H3008" s="226">
        <f t="shared" si="302"/>
        <v>632.04000000000008</v>
      </c>
    </row>
    <row r="3009" spans="2:8" ht="31.5" x14ac:dyDescent="0.25">
      <c r="B3009" s="409">
        <v>1.23</v>
      </c>
      <c r="C3009" s="129" t="s">
        <v>4236</v>
      </c>
      <c r="D3009" s="162" t="s">
        <v>4237</v>
      </c>
      <c r="E3009" s="162" t="s">
        <v>3742</v>
      </c>
      <c r="F3009" s="398">
        <v>266.2</v>
      </c>
      <c r="G3009" s="153">
        <f t="shared" si="301"/>
        <v>53.24</v>
      </c>
      <c r="H3009" s="226">
        <f t="shared" si="302"/>
        <v>319.44</v>
      </c>
    </row>
    <row r="3010" spans="2:8" x14ac:dyDescent="0.25">
      <c r="B3010" s="409">
        <v>1.24</v>
      </c>
      <c r="C3010" s="129" t="s">
        <v>4238</v>
      </c>
      <c r="D3010" s="162" t="s">
        <v>4239</v>
      </c>
      <c r="E3010" s="162" t="s">
        <v>3742</v>
      </c>
      <c r="F3010" s="398">
        <v>205.9</v>
      </c>
      <c r="G3010" s="153">
        <f t="shared" si="301"/>
        <v>41.18</v>
      </c>
      <c r="H3010" s="226">
        <f t="shared" si="302"/>
        <v>247.08</v>
      </c>
    </row>
    <row r="3011" spans="2:8" x14ac:dyDescent="0.25">
      <c r="B3011" s="409">
        <v>1.25</v>
      </c>
      <c r="C3011" s="129" t="s">
        <v>4240</v>
      </c>
      <c r="D3011" s="162" t="s">
        <v>4012</v>
      </c>
      <c r="E3011" s="162" t="s">
        <v>3742</v>
      </c>
      <c r="F3011" s="398">
        <v>262.10000000000002</v>
      </c>
      <c r="G3011" s="153">
        <f t="shared" si="301"/>
        <v>52.42</v>
      </c>
      <c r="H3011" s="226">
        <f t="shared" si="302"/>
        <v>314.52000000000004</v>
      </c>
    </row>
    <row r="3012" spans="2:8" x14ac:dyDescent="0.25">
      <c r="B3012" s="409">
        <v>1.26</v>
      </c>
      <c r="C3012" s="129" t="s">
        <v>4241</v>
      </c>
      <c r="D3012" s="162" t="s">
        <v>4012</v>
      </c>
      <c r="E3012" s="162" t="s">
        <v>3742</v>
      </c>
      <c r="F3012" s="398">
        <v>624</v>
      </c>
      <c r="G3012" s="153">
        <f t="shared" si="301"/>
        <v>124.8</v>
      </c>
      <c r="H3012" s="226">
        <f t="shared" si="302"/>
        <v>748.8</v>
      </c>
    </row>
    <row r="3013" spans="2:8" x14ac:dyDescent="0.25">
      <c r="B3013" s="409">
        <v>1.27</v>
      </c>
      <c r="C3013" s="129" t="s">
        <v>4242</v>
      </c>
      <c r="D3013" s="162" t="s">
        <v>3832</v>
      </c>
      <c r="E3013" s="162" t="s">
        <v>3742</v>
      </c>
      <c r="F3013" s="398">
        <v>349.4</v>
      </c>
      <c r="G3013" s="153">
        <f t="shared" si="301"/>
        <v>69.88</v>
      </c>
      <c r="H3013" s="226">
        <f t="shared" si="302"/>
        <v>419.28</v>
      </c>
    </row>
    <row r="3014" spans="2:8" x14ac:dyDescent="0.25">
      <c r="B3014" s="409">
        <v>1.28</v>
      </c>
      <c r="C3014" s="129" t="s">
        <v>4243</v>
      </c>
      <c r="D3014" s="162" t="s">
        <v>4012</v>
      </c>
      <c r="E3014" s="162" t="s">
        <v>3742</v>
      </c>
      <c r="F3014" s="398">
        <v>624</v>
      </c>
      <c r="G3014" s="153">
        <f t="shared" si="301"/>
        <v>124.8</v>
      </c>
      <c r="H3014" s="226">
        <f t="shared" si="302"/>
        <v>748.8</v>
      </c>
    </row>
    <row r="3015" spans="2:8" x14ac:dyDescent="0.25">
      <c r="B3015" s="409">
        <v>1.29</v>
      </c>
      <c r="C3015" s="129" t="s">
        <v>4244</v>
      </c>
      <c r="D3015" s="162" t="s">
        <v>3832</v>
      </c>
      <c r="E3015" s="162" t="s">
        <v>3742</v>
      </c>
      <c r="F3015" s="398">
        <v>83.2</v>
      </c>
      <c r="G3015" s="153">
        <f t="shared" si="301"/>
        <v>16.64</v>
      </c>
      <c r="H3015" s="226">
        <f t="shared" si="302"/>
        <v>99.84</v>
      </c>
    </row>
    <row r="3016" spans="2:8" x14ac:dyDescent="0.25">
      <c r="B3016" s="409">
        <v>1.3</v>
      </c>
      <c r="C3016" s="129" t="s">
        <v>4245</v>
      </c>
      <c r="D3016" s="162" t="s">
        <v>4246</v>
      </c>
      <c r="E3016" s="162" t="s">
        <v>3742</v>
      </c>
      <c r="F3016" s="398">
        <v>560.6</v>
      </c>
      <c r="G3016" s="153">
        <f t="shared" si="301"/>
        <v>112.12</v>
      </c>
      <c r="H3016" s="226">
        <f t="shared" si="302"/>
        <v>672.72</v>
      </c>
    </row>
    <row r="3017" spans="2:8" x14ac:dyDescent="0.25">
      <c r="B3017" s="406">
        <v>2</v>
      </c>
      <c r="C3017" s="422" t="s">
        <v>4247</v>
      </c>
      <c r="D3017" s="422"/>
      <c r="E3017" s="422"/>
      <c r="F3017" s="422"/>
      <c r="G3017" s="395"/>
      <c r="H3017" s="407"/>
    </row>
    <row r="3018" spans="2:8" x14ac:dyDescent="0.25">
      <c r="B3018" s="408">
        <v>2.1</v>
      </c>
      <c r="C3018" s="129" t="s">
        <v>4242</v>
      </c>
      <c r="D3018" s="162" t="s">
        <v>3832</v>
      </c>
      <c r="E3018" s="162" t="s">
        <v>3742</v>
      </c>
      <c r="F3018" s="398">
        <v>399.4</v>
      </c>
      <c r="G3018" s="153">
        <f t="shared" ref="G3018:G3037" si="303">ROUND(F3018*0.2,2)</f>
        <v>79.88</v>
      </c>
      <c r="H3018" s="226">
        <f t="shared" ref="H3018:H3037" si="304">G3018+F3018</f>
        <v>479.28</v>
      </c>
    </row>
    <row r="3019" spans="2:8" x14ac:dyDescent="0.25">
      <c r="B3019" s="408">
        <v>2.2000000000000002</v>
      </c>
      <c r="C3019" s="129" t="s">
        <v>4078</v>
      </c>
      <c r="D3019" s="162" t="s">
        <v>3826</v>
      </c>
      <c r="E3019" s="162" t="s">
        <v>3742</v>
      </c>
      <c r="F3019" s="398">
        <v>399.4</v>
      </c>
      <c r="G3019" s="153">
        <f t="shared" si="303"/>
        <v>79.88</v>
      </c>
      <c r="H3019" s="226">
        <f t="shared" si="304"/>
        <v>479.28</v>
      </c>
    </row>
    <row r="3020" spans="2:8" x14ac:dyDescent="0.25">
      <c r="B3020" s="408">
        <v>2.2999999999999998</v>
      </c>
      <c r="C3020" s="129" t="s">
        <v>4248</v>
      </c>
      <c r="D3020" s="162" t="s">
        <v>4249</v>
      </c>
      <c r="E3020" s="162" t="s">
        <v>3742</v>
      </c>
      <c r="F3020" s="398">
        <v>401.9</v>
      </c>
      <c r="G3020" s="153">
        <f t="shared" si="303"/>
        <v>80.38</v>
      </c>
      <c r="H3020" s="226">
        <f t="shared" si="304"/>
        <v>482.28</v>
      </c>
    </row>
    <row r="3021" spans="2:8" x14ac:dyDescent="0.25">
      <c r="B3021" s="408">
        <v>2.4</v>
      </c>
      <c r="C3021" s="129" t="s">
        <v>4137</v>
      </c>
      <c r="D3021" s="162" t="s">
        <v>4250</v>
      </c>
      <c r="E3021" s="162" t="s">
        <v>3742</v>
      </c>
      <c r="F3021" s="398">
        <v>324.5</v>
      </c>
      <c r="G3021" s="153">
        <f t="shared" si="303"/>
        <v>64.900000000000006</v>
      </c>
      <c r="H3021" s="226">
        <f t="shared" si="304"/>
        <v>389.4</v>
      </c>
    </row>
    <row r="3022" spans="2:8" x14ac:dyDescent="0.25">
      <c r="B3022" s="408">
        <v>2.5</v>
      </c>
      <c r="C3022" s="129" t="s">
        <v>4251</v>
      </c>
      <c r="D3022" s="162" t="s">
        <v>4252</v>
      </c>
      <c r="E3022" s="162" t="s">
        <v>3742</v>
      </c>
      <c r="F3022" s="398">
        <v>116.7</v>
      </c>
      <c r="G3022" s="153">
        <f t="shared" si="303"/>
        <v>23.34</v>
      </c>
      <c r="H3022" s="226">
        <f t="shared" si="304"/>
        <v>140.04</v>
      </c>
    </row>
    <row r="3023" spans="2:8" x14ac:dyDescent="0.25">
      <c r="B3023" s="408">
        <v>2.6</v>
      </c>
      <c r="C3023" s="129" t="s">
        <v>4253</v>
      </c>
      <c r="D3023" s="162" t="s">
        <v>3826</v>
      </c>
      <c r="E3023" s="162" t="s">
        <v>3742</v>
      </c>
      <c r="F3023" s="398">
        <v>337</v>
      </c>
      <c r="G3023" s="153">
        <f t="shared" si="303"/>
        <v>67.400000000000006</v>
      </c>
      <c r="H3023" s="226">
        <f t="shared" si="304"/>
        <v>404.4</v>
      </c>
    </row>
    <row r="3024" spans="2:8" ht="31.5" x14ac:dyDescent="0.25">
      <c r="B3024" s="408">
        <v>2.7</v>
      </c>
      <c r="C3024" s="129" t="s">
        <v>4159</v>
      </c>
      <c r="D3024" s="396" t="s">
        <v>4254</v>
      </c>
      <c r="E3024" s="162" t="s">
        <v>3742</v>
      </c>
      <c r="F3024" s="398">
        <v>451.8</v>
      </c>
      <c r="G3024" s="153">
        <f t="shared" si="303"/>
        <v>90.36</v>
      </c>
      <c r="H3024" s="226">
        <f t="shared" si="304"/>
        <v>542.16</v>
      </c>
    </row>
    <row r="3025" spans="2:8" x14ac:dyDescent="0.25">
      <c r="B3025" s="408">
        <v>2.8</v>
      </c>
      <c r="C3025" s="129" t="s">
        <v>4255</v>
      </c>
      <c r="D3025" s="162" t="s">
        <v>4022</v>
      </c>
      <c r="E3025" s="162" t="s">
        <v>3742</v>
      </c>
      <c r="F3025" s="398">
        <v>526.70000000000005</v>
      </c>
      <c r="G3025" s="153">
        <f t="shared" si="303"/>
        <v>105.34</v>
      </c>
      <c r="H3025" s="226">
        <f t="shared" si="304"/>
        <v>632.04000000000008</v>
      </c>
    </row>
    <row r="3026" spans="2:8" x14ac:dyDescent="0.25">
      <c r="B3026" s="408">
        <v>2.9</v>
      </c>
      <c r="C3026" s="129" t="s">
        <v>4256</v>
      </c>
      <c r="D3026" s="162" t="s">
        <v>4257</v>
      </c>
      <c r="E3026" s="162" t="s">
        <v>3742</v>
      </c>
      <c r="F3026" s="398">
        <v>187.2</v>
      </c>
      <c r="G3026" s="153">
        <f t="shared" si="303"/>
        <v>37.44</v>
      </c>
      <c r="H3026" s="226">
        <f t="shared" si="304"/>
        <v>224.64</v>
      </c>
    </row>
    <row r="3027" spans="2:8" x14ac:dyDescent="0.25">
      <c r="B3027" s="409">
        <v>2.1</v>
      </c>
      <c r="C3027" s="129" t="s">
        <v>4258</v>
      </c>
      <c r="D3027" s="162" t="s">
        <v>4211</v>
      </c>
      <c r="E3027" s="162" t="s">
        <v>3742</v>
      </c>
      <c r="F3027" s="398">
        <v>149.80000000000001</v>
      </c>
      <c r="G3027" s="153">
        <f t="shared" si="303"/>
        <v>29.96</v>
      </c>
      <c r="H3027" s="226">
        <f t="shared" si="304"/>
        <v>179.76000000000002</v>
      </c>
    </row>
    <row r="3028" spans="2:8" x14ac:dyDescent="0.25">
      <c r="B3028" s="409">
        <v>2.11</v>
      </c>
      <c r="C3028" s="129" t="s">
        <v>4259</v>
      </c>
      <c r="D3028" s="162" t="s">
        <v>3949</v>
      </c>
      <c r="E3028" s="162" t="s">
        <v>3742</v>
      </c>
      <c r="F3028" s="398">
        <v>82.4</v>
      </c>
      <c r="G3028" s="153">
        <f t="shared" si="303"/>
        <v>16.48</v>
      </c>
      <c r="H3028" s="226">
        <f t="shared" si="304"/>
        <v>98.88000000000001</v>
      </c>
    </row>
    <row r="3029" spans="2:8" x14ac:dyDescent="0.25">
      <c r="B3029" s="409">
        <v>2.12</v>
      </c>
      <c r="C3029" s="129" t="s">
        <v>4260</v>
      </c>
      <c r="D3029" s="162" t="s">
        <v>3828</v>
      </c>
      <c r="E3029" s="162" t="s">
        <v>3742</v>
      </c>
      <c r="F3029" s="398">
        <v>275.60000000000002</v>
      </c>
      <c r="G3029" s="153">
        <f t="shared" si="303"/>
        <v>55.12</v>
      </c>
      <c r="H3029" s="226">
        <f t="shared" si="304"/>
        <v>330.72</v>
      </c>
    </row>
    <row r="3030" spans="2:8" x14ac:dyDescent="0.25">
      <c r="B3030" s="409">
        <v>2.13</v>
      </c>
      <c r="C3030" s="129" t="s">
        <v>4261</v>
      </c>
      <c r="D3030" s="162" t="s">
        <v>4022</v>
      </c>
      <c r="E3030" s="162" t="s">
        <v>3742</v>
      </c>
      <c r="F3030" s="398">
        <v>604.1</v>
      </c>
      <c r="G3030" s="153">
        <f t="shared" si="303"/>
        <v>120.82</v>
      </c>
      <c r="H3030" s="226">
        <f t="shared" si="304"/>
        <v>724.92000000000007</v>
      </c>
    </row>
    <row r="3031" spans="2:8" x14ac:dyDescent="0.25">
      <c r="B3031" s="409">
        <v>2.14</v>
      </c>
      <c r="C3031" s="129" t="s">
        <v>4262</v>
      </c>
      <c r="D3031" s="162" t="s">
        <v>4263</v>
      </c>
      <c r="E3031" s="162" t="s">
        <v>3742</v>
      </c>
      <c r="F3031" s="398">
        <v>112.3</v>
      </c>
      <c r="G3031" s="153">
        <f t="shared" si="303"/>
        <v>22.46</v>
      </c>
      <c r="H3031" s="226">
        <f t="shared" si="304"/>
        <v>134.76</v>
      </c>
    </row>
    <row r="3032" spans="2:8" x14ac:dyDescent="0.25">
      <c r="B3032" s="409">
        <v>2.15</v>
      </c>
      <c r="C3032" s="129" t="s">
        <v>4264</v>
      </c>
      <c r="D3032" s="162" t="s">
        <v>3826</v>
      </c>
      <c r="E3032" s="162" t="s">
        <v>3742</v>
      </c>
      <c r="F3032" s="398">
        <v>89.2</v>
      </c>
      <c r="G3032" s="153">
        <f t="shared" si="303"/>
        <v>17.84</v>
      </c>
      <c r="H3032" s="226">
        <f t="shared" si="304"/>
        <v>107.04</v>
      </c>
    </row>
    <row r="3033" spans="2:8" x14ac:dyDescent="0.25">
      <c r="B3033" s="409">
        <v>2.16</v>
      </c>
      <c r="C3033" s="129" t="s">
        <v>4265</v>
      </c>
      <c r="D3033" s="162" t="s">
        <v>4022</v>
      </c>
      <c r="E3033" s="162" t="s">
        <v>3742</v>
      </c>
      <c r="F3033" s="398">
        <v>194.7</v>
      </c>
      <c r="G3033" s="153">
        <f t="shared" si="303"/>
        <v>38.94</v>
      </c>
      <c r="H3033" s="226">
        <f t="shared" si="304"/>
        <v>233.64</v>
      </c>
    </row>
    <row r="3034" spans="2:8" x14ac:dyDescent="0.25">
      <c r="B3034" s="409">
        <v>2.17</v>
      </c>
      <c r="C3034" s="129" t="s">
        <v>4266</v>
      </c>
      <c r="D3034" s="162" t="s">
        <v>4012</v>
      </c>
      <c r="E3034" s="162" t="s">
        <v>3742</v>
      </c>
      <c r="F3034" s="398">
        <v>117.9</v>
      </c>
      <c r="G3034" s="153">
        <f t="shared" si="303"/>
        <v>23.58</v>
      </c>
      <c r="H3034" s="226">
        <f t="shared" si="304"/>
        <v>141.48000000000002</v>
      </c>
    </row>
    <row r="3035" spans="2:8" x14ac:dyDescent="0.25">
      <c r="B3035" s="409">
        <v>2.1800000000000002</v>
      </c>
      <c r="C3035" s="129" t="s">
        <v>4267</v>
      </c>
      <c r="D3035" s="162" t="s">
        <v>4125</v>
      </c>
      <c r="E3035" s="162" t="s">
        <v>3742</v>
      </c>
      <c r="F3035" s="398">
        <v>81.099999999999994</v>
      </c>
      <c r="G3035" s="153">
        <f t="shared" si="303"/>
        <v>16.22</v>
      </c>
      <c r="H3035" s="226">
        <f t="shared" si="304"/>
        <v>97.32</v>
      </c>
    </row>
    <row r="3036" spans="2:8" x14ac:dyDescent="0.25">
      <c r="B3036" s="409">
        <v>2.19</v>
      </c>
      <c r="C3036" s="129" t="s">
        <v>4268</v>
      </c>
      <c r="D3036" s="162" t="s">
        <v>4269</v>
      </c>
      <c r="E3036" s="162" t="s">
        <v>3742</v>
      </c>
      <c r="F3036" s="398">
        <v>312</v>
      </c>
      <c r="G3036" s="153">
        <f t="shared" si="303"/>
        <v>62.4</v>
      </c>
      <c r="H3036" s="226">
        <f t="shared" si="304"/>
        <v>374.4</v>
      </c>
    </row>
    <row r="3037" spans="2:8" x14ac:dyDescent="0.25">
      <c r="B3037" s="409">
        <v>2.2000000000000002</v>
      </c>
      <c r="C3037" s="129" t="s">
        <v>4158</v>
      </c>
      <c r="D3037" s="162" t="s">
        <v>4022</v>
      </c>
      <c r="E3037" s="162" t="s">
        <v>3742</v>
      </c>
      <c r="F3037" s="398">
        <v>374.4</v>
      </c>
      <c r="G3037" s="153">
        <f t="shared" si="303"/>
        <v>74.88</v>
      </c>
      <c r="H3037" s="226">
        <f t="shared" si="304"/>
        <v>449.28</v>
      </c>
    </row>
    <row r="3038" spans="2:8" x14ac:dyDescent="0.25">
      <c r="B3038" s="406">
        <v>3</v>
      </c>
      <c r="C3038" s="422" t="s">
        <v>4270</v>
      </c>
      <c r="D3038" s="422"/>
      <c r="E3038" s="422"/>
      <c r="F3038" s="422"/>
      <c r="G3038" s="395"/>
      <c r="H3038" s="407"/>
    </row>
    <row r="3039" spans="2:8" x14ac:dyDescent="0.25">
      <c r="B3039" s="408">
        <v>3.1</v>
      </c>
      <c r="C3039" s="129" t="s">
        <v>4164</v>
      </c>
      <c r="D3039" s="162" t="s">
        <v>3832</v>
      </c>
      <c r="E3039" s="162" t="s">
        <v>3742</v>
      </c>
      <c r="F3039" s="398">
        <v>81.099999999999994</v>
      </c>
      <c r="G3039" s="153">
        <f t="shared" ref="G3039:G3084" si="305">ROUND(F3039*0.2,2)</f>
        <v>16.22</v>
      </c>
      <c r="H3039" s="226">
        <f t="shared" ref="H3039:H3084" si="306">G3039+F3039</f>
        <v>97.32</v>
      </c>
    </row>
    <row r="3040" spans="2:8" x14ac:dyDescent="0.25">
      <c r="B3040" s="408">
        <v>3.2</v>
      </c>
      <c r="C3040" s="129" t="s">
        <v>4200</v>
      </c>
      <c r="D3040" s="162" t="s">
        <v>3832</v>
      </c>
      <c r="E3040" s="162" t="s">
        <v>3742</v>
      </c>
      <c r="F3040" s="398">
        <v>49.9</v>
      </c>
      <c r="G3040" s="153">
        <f t="shared" si="305"/>
        <v>9.98</v>
      </c>
      <c r="H3040" s="226">
        <f t="shared" si="306"/>
        <v>59.879999999999995</v>
      </c>
    </row>
    <row r="3041" spans="2:8" x14ac:dyDescent="0.25">
      <c r="B3041" s="408">
        <v>3.3</v>
      </c>
      <c r="C3041" s="129" t="s">
        <v>3987</v>
      </c>
      <c r="D3041" s="162" t="s">
        <v>3832</v>
      </c>
      <c r="E3041" s="162" t="s">
        <v>3742</v>
      </c>
      <c r="F3041" s="398">
        <v>43.7</v>
      </c>
      <c r="G3041" s="153">
        <f t="shared" si="305"/>
        <v>8.74</v>
      </c>
      <c r="H3041" s="226">
        <f t="shared" si="306"/>
        <v>52.440000000000005</v>
      </c>
    </row>
    <row r="3042" spans="2:8" x14ac:dyDescent="0.25">
      <c r="B3042" s="408">
        <v>3.4</v>
      </c>
      <c r="C3042" s="129" t="s">
        <v>4271</v>
      </c>
      <c r="D3042" s="162" t="s">
        <v>4227</v>
      </c>
      <c r="E3042" s="162" t="s">
        <v>3742</v>
      </c>
      <c r="F3042" s="398">
        <v>327</v>
      </c>
      <c r="G3042" s="153">
        <f t="shared" si="305"/>
        <v>65.400000000000006</v>
      </c>
      <c r="H3042" s="226">
        <f t="shared" si="306"/>
        <v>392.4</v>
      </c>
    </row>
    <row r="3043" spans="2:8" x14ac:dyDescent="0.25">
      <c r="B3043" s="408">
        <v>3.5</v>
      </c>
      <c r="C3043" s="129" t="s">
        <v>4158</v>
      </c>
      <c r="D3043" s="162" t="s">
        <v>4022</v>
      </c>
      <c r="E3043" s="162" t="s">
        <v>3742</v>
      </c>
      <c r="F3043" s="398">
        <v>274.60000000000002</v>
      </c>
      <c r="G3043" s="153">
        <f t="shared" si="305"/>
        <v>54.92</v>
      </c>
      <c r="H3043" s="226">
        <f t="shared" si="306"/>
        <v>329.52000000000004</v>
      </c>
    </row>
    <row r="3044" spans="2:8" x14ac:dyDescent="0.25">
      <c r="B3044" s="408">
        <v>3.6</v>
      </c>
      <c r="C3044" s="129" t="s">
        <v>4272</v>
      </c>
      <c r="D3044" s="162" t="s">
        <v>4239</v>
      </c>
      <c r="E3044" s="162" t="s">
        <v>3742</v>
      </c>
      <c r="F3044" s="398">
        <v>74.900000000000006</v>
      </c>
      <c r="G3044" s="153">
        <f t="shared" si="305"/>
        <v>14.98</v>
      </c>
      <c r="H3044" s="226">
        <f t="shared" si="306"/>
        <v>89.88000000000001</v>
      </c>
    </row>
    <row r="3045" spans="2:8" ht="31.5" x14ac:dyDescent="0.25">
      <c r="B3045" s="408">
        <v>3.7</v>
      </c>
      <c r="C3045" s="129" t="s">
        <v>4273</v>
      </c>
      <c r="D3045" s="162" t="s">
        <v>4274</v>
      </c>
      <c r="E3045" s="162" t="s">
        <v>3742</v>
      </c>
      <c r="F3045" s="398">
        <v>87.4</v>
      </c>
      <c r="G3045" s="153">
        <f t="shared" si="305"/>
        <v>17.48</v>
      </c>
      <c r="H3045" s="226">
        <f t="shared" si="306"/>
        <v>104.88000000000001</v>
      </c>
    </row>
    <row r="3046" spans="2:8" x14ac:dyDescent="0.25">
      <c r="B3046" s="408">
        <v>3.8</v>
      </c>
      <c r="C3046" s="129" t="s">
        <v>4275</v>
      </c>
      <c r="D3046" s="162" t="s">
        <v>3949</v>
      </c>
      <c r="E3046" s="162" t="s">
        <v>3742</v>
      </c>
      <c r="F3046" s="398">
        <v>291.2</v>
      </c>
      <c r="G3046" s="153">
        <f t="shared" si="305"/>
        <v>58.24</v>
      </c>
      <c r="H3046" s="226">
        <f t="shared" si="306"/>
        <v>349.44</v>
      </c>
    </row>
    <row r="3047" spans="2:8" x14ac:dyDescent="0.25">
      <c r="B3047" s="408">
        <v>3.9</v>
      </c>
      <c r="C3047" s="129" t="s">
        <v>4276</v>
      </c>
      <c r="D3047" s="162" t="s">
        <v>4277</v>
      </c>
      <c r="E3047" s="162" t="s">
        <v>3742</v>
      </c>
      <c r="F3047" s="398">
        <v>185.1</v>
      </c>
      <c r="G3047" s="153">
        <f t="shared" si="305"/>
        <v>37.020000000000003</v>
      </c>
      <c r="H3047" s="226">
        <f t="shared" si="306"/>
        <v>222.12</v>
      </c>
    </row>
    <row r="3048" spans="2:8" x14ac:dyDescent="0.25">
      <c r="B3048" s="409">
        <v>3.1</v>
      </c>
      <c r="C3048" s="129" t="s">
        <v>4278</v>
      </c>
      <c r="D3048" s="162" t="s">
        <v>3826</v>
      </c>
      <c r="E3048" s="162" t="s">
        <v>3742</v>
      </c>
      <c r="F3048" s="398">
        <v>337</v>
      </c>
      <c r="G3048" s="153">
        <f t="shared" si="305"/>
        <v>67.400000000000006</v>
      </c>
      <c r="H3048" s="226">
        <f t="shared" si="306"/>
        <v>404.4</v>
      </c>
    </row>
    <row r="3049" spans="2:8" x14ac:dyDescent="0.25">
      <c r="B3049" s="409">
        <v>3.11</v>
      </c>
      <c r="C3049" s="129" t="s">
        <v>4279</v>
      </c>
      <c r="D3049" s="162" t="s">
        <v>4022</v>
      </c>
      <c r="E3049" s="162" t="s">
        <v>3742</v>
      </c>
      <c r="F3049" s="398">
        <v>293.3</v>
      </c>
      <c r="G3049" s="153">
        <f t="shared" si="305"/>
        <v>58.66</v>
      </c>
      <c r="H3049" s="226">
        <f t="shared" si="306"/>
        <v>351.96000000000004</v>
      </c>
    </row>
    <row r="3050" spans="2:8" x14ac:dyDescent="0.25">
      <c r="B3050" s="409">
        <v>3.12</v>
      </c>
      <c r="C3050" s="129" t="s">
        <v>4280</v>
      </c>
      <c r="D3050" s="162" t="s">
        <v>4281</v>
      </c>
      <c r="E3050" s="162" t="s">
        <v>3742</v>
      </c>
      <c r="F3050" s="398">
        <v>312</v>
      </c>
      <c r="G3050" s="153">
        <f t="shared" si="305"/>
        <v>62.4</v>
      </c>
      <c r="H3050" s="226">
        <f t="shared" si="306"/>
        <v>374.4</v>
      </c>
    </row>
    <row r="3051" spans="2:8" ht="31.5" x14ac:dyDescent="0.25">
      <c r="B3051" s="409">
        <v>3.13</v>
      </c>
      <c r="C3051" s="129" t="s">
        <v>4159</v>
      </c>
      <c r="D3051" s="396" t="s">
        <v>4282</v>
      </c>
      <c r="E3051" s="162" t="s">
        <v>3742</v>
      </c>
      <c r="F3051" s="398">
        <v>376.9</v>
      </c>
      <c r="G3051" s="153">
        <f t="shared" si="305"/>
        <v>75.38</v>
      </c>
      <c r="H3051" s="226">
        <f t="shared" si="306"/>
        <v>452.28</v>
      </c>
    </row>
    <row r="3052" spans="2:8" x14ac:dyDescent="0.25">
      <c r="B3052" s="409">
        <v>3.14</v>
      </c>
      <c r="C3052" s="129" t="s">
        <v>4283</v>
      </c>
      <c r="D3052" s="162" t="s">
        <v>4022</v>
      </c>
      <c r="E3052" s="162" t="s">
        <v>3742</v>
      </c>
      <c r="F3052" s="398">
        <v>499.2</v>
      </c>
      <c r="G3052" s="153">
        <f t="shared" si="305"/>
        <v>99.84</v>
      </c>
      <c r="H3052" s="226">
        <f t="shared" si="306"/>
        <v>599.04</v>
      </c>
    </row>
    <row r="3053" spans="2:8" x14ac:dyDescent="0.25">
      <c r="B3053" s="409">
        <v>3.15</v>
      </c>
      <c r="C3053" s="129" t="s">
        <v>4255</v>
      </c>
      <c r="D3053" s="162" t="s">
        <v>4022</v>
      </c>
      <c r="E3053" s="162" t="s">
        <v>3742</v>
      </c>
      <c r="F3053" s="398">
        <v>526.70000000000005</v>
      </c>
      <c r="G3053" s="153">
        <f t="shared" si="305"/>
        <v>105.34</v>
      </c>
      <c r="H3053" s="226">
        <f t="shared" si="306"/>
        <v>632.04000000000008</v>
      </c>
    </row>
    <row r="3054" spans="2:8" x14ac:dyDescent="0.25">
      <c r="B3054" s="409">
        <v>3.16</v>
      </c>
      <c r="C3054" s="129" t="s">
        <v>4230</v>
      </c>
      <c r="D3054" s="162" t="s">
        <v>4269</v>
      </c>
      <c r="E3054" s="162" t="s">
        <v>3742</v>
      </c>
      <c r="F3054" s="398">
        <v>282</v>
      </c>
      <c r="G3054" s="153">
        <f t="shared" si="305"/>
        <v>56.4</v>
      </c>
      <c r="H3054" s="226">
        <f t="shared" si="306"/>
        <v>338.4</v>
      </c>
    </row>
    <row r="3055" spans="2:8" x14ac:dyDescent="0.25">
      <c r="B3055" s="409">
        <v>3.17</v>
      </c>
      <c r="C3055" s="129" t="s">
        <v>4284</v>
      </c>
      <c r="D3055" s="162" t="s">
        <v>3949</v>
      </c>
      <c r="E3055" s="162" t="s">
        <v>3742</v>
      </c>
      <c r="F3055" s="398">
        <v>117.9</v>
      </c>
      <c r="G3055" s="153">
        <f t="shared" si="305"/>
        <v>23.58</v>
      </c>
      <c r="H3055" s="226">
        <f t="shared" si="306"/>
        <v>141.48000000000002</v>
      </c>
    </row>
    <row r="3056" spans="2:8" x14ac:dyDescent="0.25">
      <c r="B3056" s="409">
        <v>3.18</v>
      </c>
      <c r="C3056" s="129" t="s">
        <v>4285</v>
      </c>
      <c r="D3056" s="162" t="s">
        <v>3949</v>
      </c>
      <c r="E3056" s="162" t="s">
        <v>3742</v>
      </c>
      <c r="F3056" s="398">
        <v>104.8</v>
      </c>
      <c r="G3056" s="153">
        <f t="shared" si="305"/>
        <v>20.96</v>
      </c>
      <c r="H3056" s="226">
        <f t="shared" si="306"/>
        <v>125.75999999999999</v>
      </c>
    </row>
    <row r="3057" spans="2:8" x14ac:dyDescent="0.25">
      <c r="B3057" s="409">
        <v>3.19</v>
      </c>
      <c r="C3057" s="129" t="s">
        <v>4286</v>
      </c>
      <c r="D3057" s="162" t="s">
        <v>3949</v>
      </c>
      <c r="E3057" s="162" t="s">
        <v>3742</v>
      </c>
      <c r="F3057" s="398">
        <v>82.4</v>
      </c>
      <c r="G3057" s="153">
        <f t="shared" si="305"/>
        <v>16.48</v>
      </c>
      <c r="H3057" s="226">
        <f t="shared" si="306"/>
        <v>98.88000000000001</v>
      </c>
    </row>
    <row r="3058" spans="2:8" x14ac:dyDescent="0.25">
      <c r="B3058" s="409">
        <v>3.2</v>
      </c>
      <c r="C3058" s="129" t="s">
        <v>4287</v>
      </c>
      <c r="D3058" s="162" t="s">
        <v>3949</v>
      </c>
      <c r="E3058" s="162" t="s">
        <v>3742</v>
      </c>
      <c r="F3058" s="398">
        <v>82.4</v>
      </c>
      <c r="G3058" s="153">
        <f t="shared" si="305"/>
        <v>16.48</v>
      </c>
      <c r="H3058" s="226">
        <f t="shared" si="306"/>
        <v>98.88000000000001</v>
      </c>
    </row>
    <row r="3059" spans="2:8" x14ac:dyDescent="0.25">
      <c r="B3059" s="409">
        <v>3.21</v>
      </c>
      <c r="C3059" s="129" t="s">
        <v>4288</v>
      </c>
      <c r="D3059" s="162" t="s">
        <v>3949</v>
      </c>
      <c r="E3059" s="162" t="s">
        <v>3742</v>
      </c>
      <c r="F3059" s="398">
        <v>82.4</v>
      </c>
      <c r="G3059" s="153">
        <f t="shared" si="305"/>
        <v>16.48</v>
      </c>
      <c r="H3059" s="226">
        <f t="shared" si="306"/>
        <v>98.88000000000001</v>
      </c>
    </row>
    <row r="3060" spans="2:8" x14ac:dyDescent="0.25">
      <c r="B3060" s="409">
        <v>3.22</v>
      </c>
      <c r="C3060" s="129" t="s">
        <v>4289</v>
      </c>
      <c r="D3060" s="162" t="s">
        <v>4290</v>
      </c>
      <c r="E3060" s="162" t="s">
        <v>3742</v>
      </c>
      <c r="F3060" s="398">
        <v>82.4</v>
      </c>
      <c r="G3060" s="153">
        <f t="shared" si="305"/>
        <v>16.48</v>
      </c>
      <c r="H3060" s="226">
        <f t="shared" si="306"/>
        <v>98.88000000000001</v>
      </c>
    </row>
    <row r="3061" spans="2:8" x14ac:dyDescent="0.25">
      <c r="B3061" s="409">
        <v>3.23</v>
      </c>
      <c r="C3061" s="129" t="s">
        <v>4291</v>
      </c>
      <c r="D3061" s="162" t="s">
        <v>4292</v>
      </c>
      <c r="E3061" s="162" t="s">
        <v>3742</v>
      </c>
      <c r="F3061" s="398">
        <v>82.4</v>
      </c>
      <c r="G3061" s="153">
        <f t="shared" si="305"/>
        <v>16.48</v>
      </c>
      <c r="H3061" s="226">
        <f t="shared" si="306"/>
        <v>98.88000000000001</v>
      </c>
    </row>
    <row r="3062" spans="2:8" x14ac:dyDescent="0.25">
      <c r="B3062" s="409">
        <v>3.24</v>
      </c>
      <c r="C3062" s="129" t="s">
        <v>4293</v>
      </c>
      <c r="D3062" s="162" t="s">
        <v>4294</v>
      </c>
      <c r="E3062" s="162" t="s">
        <v>3742</v>
      </c>
      <c r="F3062" s="398">
        <v>748.8</v>
      </c>
      <c r="G3062" s="153">
        <f t="shared" si="305"/>
        <v>149.76</v>
      </c>
      <c r="H3062" s="226">
        <f t="shared" si="306"/>
        <v>898.56</v>
      </c>
    </row>
    <row r="3063" spans="2:8" x14ac:dyDescent="0.25">
      <c r="B3063" s="409">
        <v>3.25</v>
      </c>
      <c r="C3063" s="129" t="s">
        <v>4295</v>
      </c>
      <c r="D3063" s="162" t="s">
        <v>4294</v>
      </c>
      <c r="E3063" s="162" t="s">
        <v>3742</v>
      </c>
      <c r="F3063" s="398">
        <v>748.8</v>
      </c>
      <c r="G3063" s="153">
        <f t="shared" si="305"/>
        <v>149.76</v>
      </c>
      <c r="H3063" s="226">
        <f t="shared" si="306"/>
        <v>898.56</v>
      </c>
    </row>
    <row r="3064" spans="2:8" x14ac:dyDescent="0.25">
      <c r="B3064" s="409">
        <v>3.26</v>
      </c>
      <c r="C3064" s="129" t="s">
        <v>4296</v>
      </c>
      <c r="D3064" s="162" t="s">
        <v>4297</v>
      </c>
      <c r="E3064" s="162" t="s">
        <v>3742</v>
      </c>
      <c r="F3064" s="398">
        <v>89.2</v>
      </c>
      <c r="G3064" s="153">
        <f t="shared" si="305"/>
        <v>17.84</v>
      </c>
      <c r="H3064" s="226">
        <f t="shared" si="306"/>
        <v>107.04</v>
      </c>
    </row>
    <row r="3065" spans="2:8" x14ac:dyDescent="0.25">
      <c r="B3065" s="409">
        <v>3.27</v>
      </c>
      <c r="C3065" s="129" t="s">
        <v>4298</v>
      </c>
      <c r="D3065" s="162" t="s">
        <v>4299</v>
      </c>
      <c r="E3065" s="162" t="s">
        <v>3742</v>
      </c>
      <c r="F3065" s="398">
        <v>117.9</v>
      </c>
      <c r="G3065" s="153">
        <f t="shared" si="305"/>
        <v>23.58</v>
      </c>
      <c r="H3065" s="226">
        <f t="shared" si="306"/>
        <v>141.48000000000002</v>
      </c>
    </row>
    <row r="3066" spans="2:8" x14ac:dyDescent="0.25">
      <c r="B3066" s="409">
        <v>3.28</v>
      </c>
      <c r="C3066" s="129" t="s">
        <v>4300</v>
      </c>
      <c r="D3066" s="162" t="s">
        <v>4301</v>
      </c>
      <c r="E3066" s="162" t="s">
        <v>3742</v>
      </c>
      <c r="F3066" s="398">
        <v>117.9</v>
      </c>
      <c r="G3066" s="153">
        <f t="shared" si="305"/>
        <v>23.58</v>
      </c>
      <c r="H3066" s="226">
        <f t="shared" si="306"/>
        <v>141.48000000000002</v>
      </c>
    </row>
    <row r="3067" spans="2:8" x14ac:dyDescent="0.25">
      <c r="B3067" s="409">
        <v>3.29</v>
      </c>
      <c r="C3067" s="129" t="s">
        <v>4302</v>
      </c>
      <c r="D3067" s="162" t="s">
        <v>4065</v>
      </c>
      <c r="E3067" s="162" t="s">
        <v>3742</v>
      </c>
      <c r="F3067" s="398">
        <v>84.9</v>
      </c>
      <c r="G3067" s="153">
        <f t="shared" si="305"/>
        <v>16.98</v>
      </c>
      <c r="H3067" s="226">
        <f t="shared" si="306"/>
        <v>101.88000000000001</v>
      </c>
    </row>
    <row r="3068" spans="2:8" x14ac:dyDescent="0.25">
      <c r="B3068" s="409">
        <v>3.3</v>
      </c>
      <c r="C3068" s="129" t="s">
        <v>4303</v>
      </c>
      <c r="D3068" s="162" t="s">
        <v>4304</v>
      </c>
      <c r="E3068" s="162" t="s">
        <v>3742</v>
      </c>
      <c r="F3068" s="398">
        <v>296.39999999999998</v>
      </c>
      <c r="G3068" s="153">
        <f t="shared" si="305"/>
        <v>59.28</v>
      </c>
      <c r="H3068" s="226">
        <f t="shared" si="306"/>
        <v>355.67999999999995</v>
      </c>
    </row>
    <row r="3069" spans="2:8" x14ac:dyDescent="0.25">
      <c r="B3069" s="409">
        <v>3.31</v>
      </c>
      <c r="C3069" s="129" t="s">
        <v>4305</v>
      </c>
      <c r="D3069" s="162" t="s">
        <v>4304</v>
      </c>
      <c r="E3069" s="162" t="s">
        <v>3742</v>
      </c>
      <c r="F3069" s="398">
        <v>287</v>
      </c>
      <c r="G3069" s="153">
        <f t="shared" si="305"/>
        <v>57.4</v>
      </c>
      <c r="H3069" s="226">
        <f t="shared" si="306"/>
        <v>344.4</v>
      </c>
    </row>
    <row r="3070" spans="2:8" x14ac:dyDescent="0.25">
      <c r="B3070" s="409">
        <v>3.32</v>
      </c>
      <c r="C3070" s="129" t="s">
        <v>4306</v>
      </c>
      <c r="D3070" s="162" t="s">
        <v>4012</v>
      </c>
      <c r="E3070" s="162" t="s">
        <v>3742</v>
      </c>
      <c r="F3070" s="398">
        <v>303.3</v>
      </c>
      <c r="G3070" s="153">
        <f t="shared" si="305"/>
        <v>60.66</v>
      </c>
      <c r="H3070" s="226">
        <f t="shared" si="306"/>
        <v>363.96000000000004</v>
      </c>
    </row>
    <row r="3071" spans="2:8" x14ac:dyDescent="0.25">
      <c r="B3071" s="409">
        <v>3.33</v>
      </c>
      <c r="C3071" s="129" t="s">
        <v>4307</v>
      </c>
      <c r="D3071" s="162" t="s">
        <v>4012</v>
      </c>
      <c r="E3071" s="162" t="s">
        <v>3742</v>
      </c>
      <c r="F3071" s="398">
        <v>303.3</v>
      </c>
      <c r="G3071" s="153">
        <f t="shared" si="305"/>
        <v>60.66</v>
      </c>
      <c r="H3071" s="226">
        <f t="shared" si="306"/>
        <v>363.96000000000004</v>
      </c>
    </row>
    <row r="3072" spans="2:8" x14ac:dyDescent="0.25">
      <c r="B3072" s="409">
        <v>3.34</v>
      </c>
      <c r="C3072" s="129" t="s">
        <v>4308</v>
      </c>
      <c r="D3072" s="162" t="s">
        <v>4012</v>
      </c>
      <c r="E3072" s="162" t="s">
        <v>3742</v>
      </c>
      <c r="F3072" s="398">
        <v>317</v>
      </c>
      <c r="G3072" s="153">
        <f t="shared" si="305"/>
        <v>63.4</v>
      </c>
      <c r="H3072" s="226">
        <f t="shared" si="306"/>
        <v>380.4</v>
      </c>
    </row>
    <row r="3073" spans="2:8" x14ac:dyDescent="0.25">
      <c r="B3073" s="409">
        <v>3.35</v>
      </c>
      <c r="C3073" s="129" t="s">
        <v>4309</v>
      </c>
      <c r="D3073" s="162" t="s">
        <v>4310</v>
      </c>
      <c r="E3073" s="162" t="s">
        <v>3742</v>
      </c>
      <c r="F3073" s="398">
        <v>106</v>
      </c>
      <c r="G3073" s="153">
        <f t="shared" si="305"/>
        <v>21.2</v>
      </c>
      <c r="H3073" s="226">
        <f t="shared" si="306"/>
        <v>127.2</v>
      </c>
    </row>
    <row r="3074" spans="2:8" x14ac:dyDescent="0.25">
      <c r="B3074" s="409">
        <v>3.36</v>
      </c>
      <c r="C3074" s="129" t="s">
        <v>4023</v>
      </c>
      <c r="D3074" s="162" t="s">
        <v>4022</v>
      </c>
      <c r="E3074" s="162" t="s">
        <v>3742</v>
      </c>
      <c r="F3074" s="398">
        <v>224.6</v>
      </c>
      <c r="G3074" s="153">
        <f t="shared" si="305"/>
        <v>44.92</v>
      </c>
      <c r="H3074" s="226">
        <f t="shared" si="306"/>
        <v>269.52</v>
      </c>
    </row>
    <row r="3075" spans="2:8" x14ac:dyDescent="0.25">
      <c r="B3075" s="409">
        <v>3.37</v>
      </c>
      <c r="C3075" s="129" t="s">
        <v>4311</v>
      </c>
      <c r="D3075" s="162" t="s">
        <v>4257</v>
      </c>
      <c r="E3075" s="162" t="s">
        <v>3742</v>
      </c>
      <c r="F3075" s="398">
        <v>224.6</v>
      </c>
      <c r="G3075" s="153">
        <f t="shared" si="305"/>
        <v>44.92</v>
      </c>
      <c r="H3075" s="226">
        <f t="shared" si="306"/>
        <v>269.52</v>
      </c>
    </row>
    <row r="3076" spans="2:8" x14ac:dyDescent="0.25">
      <c r="B3076" s="409">
        <v>3.38</v>
      </c>
      <c r="C3076" s="129" t="s">
        <v>4312</v>
      </c>
      <c r="D3076" s="162" t="s">
        <v>4257</v>
      </c>
      <c r="E3076" s="162" t="s">
        <v>3742</v>
      </c>
      <c r="F3076" s="398">
        <v>212.2</v>
      </c>
      <c r="G3076" s="153">
        <f t="shared" si="305"/>
        <v>42.44</v>
      </c>
      <c r="H3076" s="226">
        <f t="shared" si="306"/>
        <v>254.64</v>
      </c>
    </row>
    <row r="3077" spans="2:8" x14ac:dyDescent="0.25">
      <c r="B3077" s="409">
        <v>3.39</v>
      </c>
      <c r="C3077" s="129" t="s">
        <v>4313</v>
      </c>
      <c r="D3077" s="162" t="s">
        <v>4012</v>
      </c>
      <c r="E3077" s="162" t="s">
        <v>3742</v>
      </c>
      <c r="F3077" s="398">
        <v>312</v>
      </c>
      <c r="G3077" s="153">
        <f t="shared" si="305"/>
        <v>62.4</v>
      </c>
      <c r="H3077" s="226">
        <f t="shared" si="306"/>
        <v>374.4</v>
      </c>
    </row>
    <row r="3078" spans="2:8" x14ac:dyDescent="0.25">
      <c r="B3078" s="409">
        <v>3.4</v>
      </c>
      <c r="C3078" s="129" t="s">
        <v>4314</v>
      </c>
      <c r="D3078" s="162" t="s">
        <v>4012</v>
      </c>
      <c r="E3078" s="162" t="s">
        <v>3742</v>
      </c>
      <c r="F3078" s="398">
        <v>296.39999999999998</v>
      </c>
      <c r="G3078" s="153">
        <f t="shared" si="305"/>
        <v>59.28</v>
      </c>
      <c r="H3078" s="226">
        <f t="shared" si="306"/>
        <v>355.67999999999995</v>
      </c>
    </row>
    <row r="3079" spans="2:8" x14ac:dyDescent="0.25">
      <c r="B3079" s="409">
        <v>3.41</v>
      </c>
      <c r="C3079" s="129" t="s">
        <v>4315</v>
      </c>
      <c r="D3079" s="162" t="s">
        <v>4012</v>
      </c>
      <c r="E3079" s="162" t="s">
        <v>3742</v>
      </c>
      <c r="F3079" s="398">
        <v>349.4</v>
      </c>
      <c r="G3079" s="153">
        <f t="shared" si="305"/>
        <v>69.88</v>
      </c>
      <c r="H3079" s="226">
        <f t="shared" si="306"/>
        <v>419.28</v>
      </c>
    </row>
    <row r="3080" spans="2:8" x14ac:dyDescent="0.25">
      <c r="B3080" s="409">
        <v>3.42</v>
      </c>
      <c r="C3080" s="129" t="s">
        <v>4316</v>
      </c>
      <c r="D3080" s="162" t="s">
        <v>4012</v>
      </c>
      <c r="E3080" s="162" t="s">
        <v>3742</v>
      </c>
      <c r="F3080" s="398">
        <v>349.4</v>
      </c>
      <c r="G3080" s="153">
        <f t="shared" si="305"/>
        <v>69.88</v>
      </c>
      <c r="H3080" s="226">
        <f t="shared" si="306"/>
        <v>419.28</v>
      </c>
    </row>
    <row r="3081" spans="2:8" x14ac:dyDescent="0.25">
      <c r="B3081" s="409">
        <v>3.43</v>
      </c>
      <c r="C3081" s="129" t="s">
        <v>4317</v>
      </c>
      <c r="D3081" s="162" t="s">
        <v>4257</v>
      </c>
      <c r="E3081" s="162" t="s">
        <v>3742</v>
      </c>
      <c r="F3081" s="398">
        <v>294.5</v>
      </c>
      <c r="G3081" s="153">
        <f t="shared" si="305"/>
        <v>58.9</v>
      </c>
      <c r="H3081" s="226">
        <f t="shared" si="306"/>
        <v>353.4</v>
      </c>
    </row>
    <row r="3082" spans="2:8" x14ac:dyDescent="0.25">
      <c r="B3082" s="409">
        <v>3.44</v>
      </c>
      <c r="C3082" s="129" t="s">
        <v>4318</v>
      </c>
      <c r="D3082" s="162" t="s">
        <v>3794</v>
      </c>
      <c r="E3082" s="162" t="s">
        <v>3742</v>
      </c>
      <c r="F3082" s="398">
        <v>2802.9</v>
      </c>
      <c r="G3082" s="153">
        <f t="shared" si="305"/>
        <v>560.58000000000004</v>
      </c>
      <c r="H3082" s="226">
        <f t="shared" si="306"/>
        <v>3363.48</v>
      </c>
    </row>
    <row r="3083" spans="2:8" ht="47.25" x14ac:dyDescent="0.25">
      <c r="B3083" s="409">
        <v>3.45</v>
      </c>
      <c r="C3083" s="129" t="s">
        <v>4319</v>
      </c>
      <c r="D3083" s="162" t="s">
        <v>4320</v>
      </c>
      <c r="E3083" s="162" t="s">
        <v>3742</v>
      </c>
      <c r="F3083" s="398">
        <v>2929.98</v>
      </c>
      <c r="G3083" s="153">
        <f t="shared" si="305"/>
        <v>586</v>
      </c>
      <c r="H3083" s="226">
        <f t="shared" si="306"/>
        <v>3515.98</v>
      </c>
    </row>
    <row r="3084" spans="2:8" ht="63" x14ac:dyDescent="0.25">
      <c r="B3084" s="409">
        <v>3.46</v>
      </c>
      <c r="C3084" s="399" t="s">
        <v>4321</v>
      </c>
      <c r="D3084" s="162" t="s">
        <v>4320</v>
      </c>
      <c r="E3084" s="162" t="s">
        <v>3742</v>
      </c>
      <c r="F3084" s="398">
        <v>3084.19</v>
      </c>
      <c r="G3084" s="153">
        <f t="shared" si="305"/>
        <v>616.84</v>
      </c>
      <c r="H3084" s="226">
        <f t="shared" si="306"/>
        <v>3701.03</v>
      </c>
    </row>
    <row r="3085" spans="2:8" x14ac:dyDescent="0.25">
      <c r="B3085" s="406">
        <v>4</v>
      </c>
      <c r="C3085" s="422" t="s">
        <v>4322</v>
      </c>
      <c r="D3085" s="422"/>
      <c r="E3085" s="422"/>
      <c r="F3085" s="422"/>
      <c r="G3085" s="395"/>
      <c r="H3085" s="407"/>
    </row>
    <row r="3086" spans="2:8" x14ac:dyDescent="0.25">
      <c r="B3086" s="408">
        <v>4.0999999999999996</v>
      </c>
      <c r="C3086" s="129" t="s">
        <v>4323</v>
      </c>
      <c r="D3086" s="162" t="s">
        <v>3832</v>
      </c>
      <c r="E3086" s="162" t="s">
        <v>3742</v>
      </c>
      <c r="F3086" s="398">
        <v>37.4</v>
      </c>
      <c r="G3086" s="153">
        <f t="shared" ref="G3086:G3112" si="307">ROUND(F3086*0.2,2)</f>
        <v>7.48</v>
      </c>
      <c r="H3086" s="226">
        <f t="shared" ref="H3086:H3112" si="308">G3086+F3086</f>
        <v>44.879999999999995</v>
      </c>
    </row>
    <row r="3087" spans="2:8" x14ac:dyDescent="0.25">
      <c r="B3087" s="408">
        <v>4.2</v>
      </c>
      <c r="C3087" s="129" t="s">
        <v>4035</v>
      </c>
      <c r="D3087" s="162" t="s">
        <v>3832</v>
      </c>
      <c r="E3087" s="162" t="s">
        <v>3742</v>
      </c>
      <c r="F3087" s="398">
        <v>43.7</v>
      </c>
      <c r="G3087" s="153">
        <f t="shared" si="307"/>
        <v>8.74</v>
      </c>
      <c r="H3087" s="226">
        <f t="shared" si="308"/>
        <v>52.440000000000005</v>
      </c>
    </row>
    <row r="3088" spans="2:8" x14ac:dyDescent="0.25">
      <c r="B3088" s="408">
        <v>4.3</v>
      </c>
      <c r="C3088" s="129" t="s">
        <v>4324</v>
      </c>
      <c r="D3088" s="162" t="s">
        <v>3832</v>
      </c>
      <c r="E3088" s="162" t="s">
        <v>3742</v>
      </c>
      <c r="F3088" s="398">
        <v>43.7</v>
      </c>
      <c r="G3088" s="153">
        <f t="shared" si="307"/>
        <v>8.74</v>
      </c>
      <c r="H3088" s="226">
        <f t="shared" si="308"/>
        <v>52.440000000000005</v>
      </c>
    </row>
    <row r="3089" spans="2:8" x14ac:dyDescent="0.25">
      <c r="B3089" s="408">
        <v>4.4000000000000004</v>
      </c>
      <c r="C3089" s="129" t="s">
        <v>3987</v>
      </c>
      <c r="D3089" s="162" t="s">
        <v>3832</v>
      </c>
      <c r="E3089" s="162" t="s">
        <v>3742</v>
      </c>
      <c r="F3089" s="398">
        <v>43.7</v>
      </c>
      <c r="G3089" s="153">
        <f t="shared" si="307"/>
        <v>8.74</v>
      </c>
      <c r="H3089" s="226">
        <f t="shared" si="308"/>
        <v>52.440000000000005</v>
      </c>
    </row>
    <row r="3090" spans="2:8" x14ac:dyDescent="0.25">
      <c r="B3090" s="408">
        <v>4.5</v>
      </c>
      <c r="C3090" s="129" t="s">
        <v>4325</v>
      </c>
      <c r="D3090" s="162" t="s">
        <v>4227</v>
      </c>
      <c r="E3090" s="162" t="s">
        <v>3742</v>
      </c>
      <c r="F3090" s="398">
        <v>199.7</v>
      </c>
      <c r="G3090" s="153">
        <f t="shared" si="307"/>
        <v>39.94</v>
      </c>
      <c r="H3090" s="226">
        <f t="shared" si="308"/>
        <v>239.64</v>
      </c>
    </row>
    <row r="3091" spans="2:8" x14ac:dyDescent="0.25">
      <c r="B3091" s="408">
        <v>4.5999999999999996</v>
      </c>
      <c r="C3091" s="129" t="s">
        <v>4078</v>
      </c>
      <c r="D3091" s="162" t="s">
        <v>4065</v>
      </c>
      <c r="E3091" s="162" t="s">
        <v>3742</v>
      </c>
      <c r="F3091" s="398">
        <v>337</v>
      </c>
      <c r="G3091" s="153">
        <f t="shared" si="307"/>
        <v>67.400000000000006</v>
      </c>
      <c r="H3091" s="226">
        <f t="shared" si="308"/>
        <v>404.4</v>
      </c>
    </row>
    <row r="3092" spans="2:8" x14ac:dyDescent="0.25">
      <c r="B3092" s="408">
        <v>4.7</v>
      </c>
      <c r="C3092" s="129" t="s">
        <v>4326</v>
      </c>
      <c r="D3092" s="162" t="s">
        <v>3832</v>
      </c>
      <c r="E3092" s="162" t="s">
        <v>3742</v>
      </c>
      <c r="F3092" s="398">
        <v>160.19999999999999</v>
      </c>
      <c r="G3092" s="153">
        <f t="shared" si="307"/>
        <v>32.04</v>
      </c>
      <c r="H3092" s="226">
        <f t="shared" si="308"/>
        <v>192.23999999999998</v>
      </c>
    </row>
    <row r="3093" spans="2:8" x14ac:dyDescent="0.25">
      <c r="B3093" s="408">
        <v>4.8</v>
      </c>
      <c r="C3093" s="129" t="s">
        <v>4327</v>
      </c>
      <c r="D3093" s="162" t="s">
        <v>3935</v>
      </c>
      <c r="E3093" s="162" t="s">
        <v>3742</v>
      </c>
      <c r="F3093" s="398">
        <v>339</v>
      </c>
      <c r="G3093" s="153">
        <f t="shared" si="307"/>
        <v>67.8</v>
      </c>
      <c r="H3093" s="226">
        <f t="shared" si="308"/>
        <v>406.8</v>
      </c>
    </row>
    <row r="3094" spans="2:8" x14ac:dyDescent="0.25">
      <c r="B3094" s="408">
        <v>4.9000000000000004</v>
      </c>
      <c r="C3094" s="129" t="s">
        <v>4328</v>
      </c>
      <c r="D3094" s="162" t="s">
        <v>3935</v>
      </c>
      <c r="E3094" s="162" t="s">
        <v>3742</v>
      </c>
      <c r="F3094" s="398">
        <v>310.3</v>
      </c>
      <c r="G3094" s="153">
        <f t="shared" si="307"/>
        <v>62.06</v>
      </c>
      <c r="H3094" s="226">
        <f t="shared" si="308"/>
        <v>372.36</v>
      </c>
    </row>
    <row r="3095" spans="2:8" x14ac:dyDescent="0.25">
      <c r="B3095" s="409">
        <v>4.0999999999999996</v>
      </c>
      <c r="C3095" s="129" t="s">
        <v>4329</v>
      </c>
      <c r="D3095" s="162" t="s">
        <v>4012</v>
      </c>
      <c r="E3095" s="162" t="s">
        <v>3742</v>
      </c>
      <c r="F3095" s="398">
        <v>407.7</v>
      </c>
      <c r="G3095" s="153">
        <f t="shared" si="307"/>
        <v>81.540000000000006</v>
      </c>
      <c r="H3095" s="226">
        <f t="shared" si="308"/>
        <v>489.24</v>
      </c>
    </row>
    <row r="3096" spans="2:8" x14ac:dyDescent="0.25">
      <c r="B3096" s="409">
        <v>4.1100000000000003</v>
      </c>
      <c r="C3096" s="129" t="s">
        <v>4202</v>
      </c>
      <c r="D3096" s="162" t="s">
        <v>4022</v>
      </c>
      <c r="E3096" s="162" t="s">
        <v>3742</v>
      </c>
      <c r="F3096" s="398">
        <v>137.30000000000001</v>
      </c>
      <c r="G3096" s="153">
        <f t="shared" si="307"/>
        <v>27.46</v>
      </c>
      <c r="H3096" s="226">
        <f t="shared" si="308"/>
        <v>164.76000000000002</v>
      </c>
    </row>
    <row r="3097" spans="2:8" x14ac:dyDescent="0.25">
      <c r="B3097" s="409">
        <v>4.12</v>
      </c>
      <c r="C3097" s="129" t="s">
        <v>4213</v>
      </c>
      <c r="D3097" s="162" t="s">
        <v>4022</v>
      </c>
      <c r="E3097" s="162" t="s">
        <v>3742</v>
      </c>
      <c r="F3097" s="398">
        <v>411.8</v>
      </c>
      <c r="G3097" s="153">
        <f t="shared" si="307"/>
        <v>82.36</v>
      </c>
      <c r="H3097" s="226">
        <f t="shared" si="308"/>
        <v>494.16</v>
      </c>
    </row>
    <row r="3098" spans="2:8" x14ac:dyDescent="0.25">
      <c r="B3098" s="409">
        <v>4.13</v>
      </c>
      <c r="C3098" s="129" t="s">
        <v>4118</v>
      </c>
      <c r="D3098" s="162" t="s">
        <v>4022</v>
      </c>
      <c r="E3098" s="162" t="s">
        <v>3742</v>
      </c>
      <c r="F3098" s="398">
        <v>157.19999999999999</v>
      </c>
      <c r="G3098" s="153">
        <f t="shared" si="307"/>
        <v>31.44</v>
      </c>
      <c r="H3098" s="226">
        <f t="shared" si="308"/>
        <v>188.64</v>
      </c>
    </row>
    <row r="3099" spans="2:8" x14ac:dyDescent="0.25">
      <c r="B3099" s="409">
        <v>4.1399999999999997</v>
      </c>
      <c r="C3099" s="129" t="s">
        <v>4141</v>
      </c>
      <c r="D3099" s="162" t="s">
        <v>4022</v>
      </c>
      <c r="E3099" s="162" t="s">
        <v>3742</v>
      </c>
      <c r="F3099" s="398">
        <v>173.7</v>
      </c>
      <c r="G3099" s="153">
        <f t="shared" si="307"/>
        <v>34.74</v>
      </c>
      <c r="H3099" s="226">
        <f t="shared" si="308"/>
        <v>208.44</v>
      </c>
    </row>
    <row r="3100" spans="2:8" x14ac:dyDescent="0.25">
      <c r="B3100" s="409">
        <v>4.1500000000000004</v>
      </c>
      <c r="C3100" s="129" t="s">
        <v>4330</v>
      </c>
      <c r="D3100" s="162" t="s">
        <v>4022</v>
      </c>
      <c r="E3100" s="162" t="s">
        <v>3742</v>
      </c>
      <c r="F3100" s="398">
        <v>183.5</v>
      </c>
      <c r="G3100" s="153">
        <f t="shared" si="307"/>
        <v>36.700000000000003</v>
      </c>
      <c r="H3100" s="226">
        <f t="shared" si="308"/>
        <v>220.2</v>
      </c>
    </row>
    <row r="3101" spans="2:8" x14ac:dyDescent="0.25">
      <c r="B3101" s="409">
        <v>4.16</v>
      </c>
      <c r="C3101" s="129" t="s">
        <v>4331</v>
      </c>
      <c r="D3101" s="162" t="s">
        <v>4211</v>
      </c>
      <c r="E3101" s="162" t="s">
        <v>3742</v>
      </c>
      <c r="F3101" s="398">
        <v>104.8</v>
      </c>
      <c r="G3101" s="153">
        <f t="shared" si="307"/>
        <v>20.96</v>
      </c>
      <c r="H3101" s="226">
        <f t="shared" si="308"/>
        <v>125.75999999999999</v>
      </c>
    </row>
    <row r="3102" spans="2:8" x14ac:dyDescent="0.25">
      <c r="B3102" s="409">
        <v>4.17</v>
      </c>
      <c r="C3102" s="129" t="s">
        <v>4332</v>
      </c>
      <c r="D3102" s="162" t="s">
        <v>4211</v>
      </c>
      <c r="E3102" s="162" t="s">
        <v>3742</v>
      </c>
      <c r="F3102" s="398">
        <v>195.9</v>
      </c>
      <c r="G3102" s="153">
        <f t="shared" si="307"/>
        <v>39.18</v>
      </c>
      <c r="H3102" s="226">
        <f t="shared" si="308"/>
        <v>235.08</v>
      </c>
    </row>
    <row r="3103" spans="2:8" x14ac:dyDescent="0.25">
      <c r="B3103" s="409">
        <v>4.18</v>
      </c>
      <c r="C3103" s="129" t="s">
        <v>4333</v>
      </c>
      <c r="D3103" s="162" t="s">
        <v>4269</v>
      </c>
      <c r="E3103" s="162" t="s">
        <v>3742</v>
      </c>
      <c r="F3103" s="398">
        <v>561.6</v>
      </c>
      <c r="G3103" s="153">
        <f t="shared" si="307"/>
        <v>112.32</v>
      </c>
      <c r="H3103" s="226">
        <f t="shared" si="308"/>
        <v>673.92000000000007</v>
      </c>
    </row>
    <row r="3104" spans="2:8" x14ac:dyDescent="0.25">
      <c r="B3104" s="409">
        <v>4.1900000000000004</v>
      </c>
      <c r="C3104" s="129" t="s">
        <v>4334</v>
      </c>
      <c r="D3104" s="162" t="s">
        <v>4211</v>
      </c>
      <c r="E3104" s="162" t="s">
        <v>3742</v>
      </c>
      <c r="F3104" s="398">
        <v>195.9</v>
      </c>
      <c r="G3104" s="153">
        <f t="shared" si="307"/>
        <v>39.18</v>
      </c>
      <c r="H3104" s="226">
        <f t="shared" si="308"/>
        <v>235.08</v>
      </c>
    </row>
    <row r="3105" spans="2:8" x14ac:dyDescent="0.25">
      <c r="B3105" s="409">
        <v>4.2</v>
      </c>
      <c r="C3105" s="129" t="s">
        <v>4335</v>
      </c>
      <c r="D3105" s="162" t="s">
        <v>3826</v>
      </c>
      <c r="E3105" s="162" t="s">
        <v>3742</v>
      </c>
      <c r="F3105" s="398">
        <v>149.80000000000001</v>
      </c>
      <c r="G3105" s="153">
        <f t="shared" si="307"/>
        <v>29.96</v>
      </c>
      <c r="H3105" s="226">
        <f t="shared" si="308"/>
        <v>179.76000000000002</v>
      </c>
    </row>
    <row r="3106" spans="2:8" x14ac:dyDescent="0.25">
      <c r="B3106" s="409">
        <v>4.21</v>
      </c>
      <c r="C3106" s="129" t="s">
        <v>4336</v>
      </c>
      <c r="D3106" s="162" t="s">
        <v>4211</v>
      </c>
      <c r="E3106" s="162" t="s">
        <v>3742</v>
      </c>
      <c r="F3106" s="398">
        <v>187.2</v>
      </c>
      <c r="G3106" s="153">
        <f t="shared" si="307"/>
        <v>37.44</v>
      </c>
      <c r="H3106" s="226">
        <f t="shared" si="308"/>
        <v>224.64</v>
      </c>
    </row>
    <row r="3107" spans="2:8" x14ac:dyDescent="0.25">
      <c r="B3107" s="409">
        <v>4.22</v>
      </c>
      <c r="C3107" s="129" t="s">
        <v>4337</v>
      </c>
      <c r="D3107" s="162" t="s">
        <v>3949</v>
      </c>
      <c r="E3107" s="162" t="s">
        <v>3742</v>
      </c>
      <c r="F3107" s="398">
        <v>106.1</v>
      </c>
      <c r="G3107" s="153">
        <f t="shared" si="307"/>
        <v>21.22</v>
      </c>
      <c r="H3107" s="226">
        <f t="shared" si="308"/>
        <v>127.32</v>
      </c>
    </row>
    <row r="3108" spans="2:8" x14ac:dyDescent="0.25">
      <c r="B3108" s="409">
        <v>4.2300000000000004</v>
      </c>
      <c r="C3108" s="129" t="s">
        <v>4256</v>
      </c>
      <c r="D3108" s="162" t="s">
        <v>4257</v>
      </c>
      <c r="E3108" s="162" t="s">
        <v>3742</v>
      </c>
      <c r="F3108" s="398">
        <v>187.2</v>
      </c>
      <c r="G3108" s="153">
        <f t="shared" si="307"/>
        <v>37.44</v>
      </c>
      <c r="H3108" s="226">
        <f t="shared" si="308"/>
        <v>224.64</v>
      </c>
    </row>
    <row r="3109" spans="2:8" x14ac:dyDescent="0.25">
      <c r="B3109" s="409">
        <v>4.24</v>
      </c>
      <c r="C3109" s="129" t="s">
        <v>4338</v>
      </c>
      <c r="D3109" s="162" t="s">
        <v>4022</v>
      </c>
      <c r="E3109" s="162" t="s">
        <v>3742</v>
      </c>
      <c r="F3109" s="398">
        <v>526.70000000000005</v>
      </c>
      <c r="G3109" s="153">
        <f t="shared" si="307"/>
        <v>105.34</v>
      </c>
      <c r="H3109" s="226">
        <f t="shared" si="308"/>
        <v>632.04000000000008</v>
      </c>
    </row>
    <row r="3110" spans="2:8" ht="31.5" x14ac:dyDescent="0.25">
      <c r="B3110" s="409">
        <v>4.25</v>
      </c>
      <c r="C3110" s="129" t="s">
        <v>4339</v>
      </c>
      <c r="D3110" s="162" t="s">
        <v>3792</v>
      </c>
      <c r="E3110" s="162" t="s">
        <v>3742</v>
      </c>
      <c r="F3110" s="398">
        <v>419.3</v>
      </c>
      <c r="G3110" s="153">
        <f t="shared" si="307"/>
        <v>83.86</v>
      </c>
      <c r="H3110" s="226">
        <f t="shared" si="308"/>
        <v>503.16</v>
      </c>
    </row>
    <row r="3111" spans="2:8" x14ac:dyDescent="0.25">
      <c r="B3111" s="409">
        <v>4.26</v>
      </c>
      <c r="C3111" s="129" t="s">
        <v>4340</v>
      </c>
      <c r="D3111" s="162" t="s">
        <v>4096</v>
      </c>
      <c r="E3111" s="162" t="s">
        <v>3742</v>
      </c>
      <c r="F3111" s="398">
        <v>62.4</v>
      </c>
      <c r="G3111" s="153">
        <f t="shared" si="307"/>
        <v>12.48</v>
      </c>
      <c r="H3111" s="226">
        <f t="shared" si="308"/>
        <v>74.88</v>
      </c>
    </row>
    <row r="3112" spans="2:8" x14ac:dyDescent="0.25">
      <c r="B3112" s="409">
        <v>4.2699999999999996</v>
      </c>
      <c r="C3112" s="129" t="s">
        <v>4341</v>
      </c>
      <c r="D3112" s="162" t="s">
        <v>4342</v>
      </c>
      <c r="E3112" s="162" t="s">
        <v>3742</v>
      </c>
      <c r="F3112" s="398">
        <v>52</v>
      </c>
      <c r="G3112" s="153">
        <f t="shared" si="307"/>
        <v>10.4</v>
      </c>
      <c r="H3112" s="226">
        <f t="shared" si="308"/>
        <v>62.4</v>
      </c>
    </row>
    <row r="3113" spans="2:8" x14ac:dyDescent="0.25">
      <c r="B3113" s="406">
        <v>5</v>
      </c>
      <c r="C3113" s="422" t="s">
        <v>4343</v>
      </c>
      <c r="D3113" s="422"/>
      <c r="E3113" s="422"/>
      <c r="F3113" s="422"/>
      <c r="G3113" s="395"/>
      <c r="H3113" s="407"/>
    </row>
    <row r="3114" spans="2:8" x14ac:dyDescent="0.25">
      <c r="B3114" s="408">
        <v>5.0999999999999996</v>
      </c>
      <c r="C3114" s="129" t="s">
        <v>4344</v>
      </c>
      <c r="D3114" s="162" t="s">
        <v>3832</v>
      </c>
      <c r="E3114" s="162" t="s">
        <v>3742</v>
      </c>
      <c r="F3114" s="398">
        <v>149.4</v>
      </c>
      <c r="G3114" s="153">
        <f t="shared" ref="G3114:G3143" si="309">ROUND(F3114*0.2,2)</f>
        <v>29.88</v>
      </c>
      <c r="H3114" s="226">
        <f t="shared" ref="H3114:H3143" si="310">G3114+F3114</f>
        <v>179.28</v>
      </c>
    </row>
    <row r="3115" spans="2:8" x14ac:dyDescent="0.25">
      <c r="B3115" s="408">
        <v>5.2</v>
      </c>
      <c r="C3115" s="129" t="s">
        <v>4345</v>
      </c>
      <c r="D3115" s="162" t="s">
        <v>4346</v>
      </c>
      <c r="E3115" s="162" t="s">
        <v>3742</v>
      </c>
      <c r="F3115" s="398">
        <v>117.9</v>
      </c>
      <c r="G3115" s="153">
        <f t="shared" si="309"/>
        <v>23.58</v>
      </c>
      <c r="H3115" s="226">
        <f t="shared" si="310"/>
        <v>141.48000000000002</v>
      </c>
    </row>
    <row r="3116" spans="2:8" x14ac:dyDescent="0.25">
      <c r="B3116" s="408">
        <v>5.3</v>
      </c>
      <c r="C3116" s="129" t="s">
        <v>4347</v>
      </c>
      <c r="D3116" s="162" t="s">
        <v>3826</v>
      </c>
      <c r="E3116" s="162" t="s">
        <v>3742</v>
      </c>
      <c r="F3116" s="398">
        <v>82.4</v>
      </c>
      <c r="G3116" s="153">
        <f t="shared" si="309"/>
        <v>16.48</v>
      </c>
      <c r="H3116" s="226">
        <f t="shared" si="310"/>
        <v>98.88000000000001</v>
      </c>
    </row>
    <row r="3117" spans="2:8" x14ac:dyDescent="0.25">
      <c r="B3117" s="408">
        <v>5.4</v>
      </c>
      <c r="C3117" s="129" t="s">
        <v>4078</v>
      </c>
      <c r="D3117" s="162" t="s">
        <v>4269</v>
      </c>
      <c r="E3117" s="162" t="s">
        <v>3742</v>
      </c>
      <c r="F3117" s="398">
        <v>337</v>
      </c>
      <c r="G3117" s="153">
        <f t="shared" si="309"/>
        <v>67.400000000000006</v>
      </c>
      <c r="H3117" s="226">
        <f t="shared" si="310"/>
        <v>404.4</v>
      </c>
    </row>
    <row r="3118" spans="2:8" ht="31.5" x14ac:dyDescent="0.25">
      <c r="B3118" s="408">
        <v>5.5</v>
      </c>
      <c r="C3118" s="129" t="s">
        <v>4348</v>
      </c>
      <c r="D3118" s="396" t="s">
        <v>4349</v>
      </c>
      <c r="E3118" s="162" t="s">
        <v>3742</v>
      </c>
      <c r="F3118" s="398">
        <v>1872</v>
      </c>
      <c r="G3118" s="153">
        <f t="shared" si="309"/>
        <v>374.4</v>
      </c>
      <c r="H3118" s="226">
        <f t="shared" si="310"/>
        <v>2246.4</v>
      </c>
    </row>
    <row r="3119" spans="2:8" x14ac:dyDescent="0.25">
      <c r="B3119" s="408">
        <v>5.6</v>
      </c>
      <c r="C3119" s="129" t="s">
        <v>4350</v>
      </c>
      <c r="D3119" s="162" t="s">
        <v>3780</v>
      </c>
      <c r="E3119" s="162" t="s">
        <v>3742</v>
      </c>
      <c r="F3119" s="398">
        <v>1683.5</v>
      </c>
      <c r="G3119" s="153">
        <f t="shared" si="309"/>
        <v>336.7</v>
      </c>
      <c r="H3119" s="226">
        <f t="shared" si="310"/>
        <v>2020.2</v>
      </c>
    </row>
    <row r="3120" spans="2:8" x14ac:dyDescent="0.25">
      <c r="B3120" s="408">
        <v>5.7</v>
      </c>
      <c r="C3120" s="129" t="s">
        <v>4351</v>
      </c>
      <c r="D3120" s="162" t="s">
        <v>4168</v>
      </c>
      <c r="E3120" s="162" t="s">
        <v>3742</v>
      </c>
      <c r="F3120" s="398">
        <v>451.8</v>
      </c>
      <c r="G3120" s="153">
        <f t="shared" si="309"/>
        <v>90.36</v>
      </c>
      <c r="H3120" s="226">
        <f t="shared" si="310"/>
        <v>542.16</v>
      </c>
    </row>
    <row r="3121" spans="2:8" x14ac:dyDescent="0.25">
      <c r="B3121" s="408">
        <v>5.8</v>
      </c>
      <c r="C3121" s="129" t="s">
        <v>4255</v>
      </c>
      <c r="D3121" s="162" t="s">
        <v>4269</v>
      </c>
      <c r="E3121" s="162" t="s">
        <v>3742</v>
      </c>
      <c r="F3121" s="398">
        <v>526.70000000000005</v>
      </c>
      <c r="G3121" s="153">
        <f t="shared" si="309"/>
        <v>105.34</v>
      </c>
      <c r="H3121" s="226">
        <f t="shared" si="310"/>
        <v>632.04000000000008</v>
      </c>
    </row>
    <row r="3122" spans="2:8" ht="31.5" x14ac:dyDescent="0.25">
      <c r="B3122" s="408">
        <v>5.9</v>
      </c>
      <c r="C3122" s="129" t="s">
        <v>4352</v>
      </c>
      <c r="D3122" s="396" t="s">
        <v>4353</v>
      </c>
      <c r="E3122" s="162" t="s">
        <v>3742</v>
      </c>
      <c r="F3122" s="398">
        <v>249.6</v>
      </c>
      <c r="G3122" s="153">
        <f t="shared" si="309"/>
        <v>49.92</v>
      </c>
      <c r="H3122" s="226">
        <f t="shared" si="310"/>
        <v>299.52</v>
      </c>
    </row>
    <row r="3123" spans="2:8" x14ac:dyDescent="0.25">
      <c r="B3123" s="409">
        <v>5.0999999999999996</v>
      </c>
      <c r="C3123" s="129" t="s">
        <v>4354</v>
      </c>
      <c r="D3123" s="162" t="s">
        <v>4269</v>
      </c>
      <c r="E3123" s="162" t="s">
        <v>3742</v>
      </c>
      <c r="F3123" s="398">
        <v>330.72</v>
      </c>
      <c r="G3123" s="153">
        <f t="shared" si="309"/>
        <v>66.14</v>
      </c>
      <c r="H3123" s="226">
        <f t="shared" si="310"/>
        <v>396.86</v>
      </c>
    </row>
    <row r="3124" spans="2:8" x14ac:dyDescent="0.25">
      <c r="B3124" s="409">
        <v>5.1100000000000003</v>
      </c>
      <c r="C3124" s="129" t="s">
        <v>4279</v>
      </c>
      <c r="D3124" s="162" t="s">
        <v>4022</v>
      </c>
      <c r="E3124" s="162" t="s">
        <v>3742</v>
      </c>
      <c r="F3124" s="398">
        <v>293.3</v>
      </c>
      <c r="G3124" s="153">
        <f t="shared" si="309"/>
        <v>58.66</v>
      </c>
      <c r="H3124" s="226">
        <f t="shared" si="310"/>
        <v>351.96000000000004</v>
      </c>
    </row>
    <row r="3125" spans="2:8" x14ac:dyDescent="0.25">
      <c r="B3125" s="409">
        <v>5.12</v>
      </c>
      <c r="C3125" s="129" t="s">
        <v>4355</v>
      </c>
      <c r="D3125" s="162" t="s">
        <v>3935</v>
      </c>
      <c r="E3125" s="162" t="s">
        <v>3742</v>
      </c>
      <c r="F3125" s="398">
        <v>334.5</v>
      </c>
      <c r="G3125" s="153">
        <f t="shared" si="309"/>
        <v>66.900000000000006</v>
      </c>
      <c r="H3125" s="226">
        <f t="shared" si="310"/>
        <v>401.4</v>
      </c>
    </row>
    <row r="3126" spans="2:8" x14ac:dyDescent="0.25">
      <c r="B3126" s="409">
        <v>5.13</v>
      </c>
      <c r="C3126" s="129" t="s">
        <v>4356</v>
      </c>
      <c r="D3126" s="162" t="s">
        <v>4022</v>
      </c>
      <c r="E3126" s="162" t="s">
        <v>3742</v>
      </c>
      <c r="F3126" s="398">
        <v>274.60000000000002</v>
      </c>
      <c r="G3126" s="153">
        <f t="shared" si="309"/>
        <v>54.92</v>
      </c>
      <c r="H3126" s="226">
        <f t="shared" si="310"/>
        <v>329.52000000000004</v>
      </c>
    </row>
    <row r="3127" spans="2:8" x14ac:dyDescent="0.25">
      <c r="B3127" s="409">
        <v>5.14</v>
      </c>
      <c r="C3127" s="129" t="s">
        <v>4357</v>
      </c>
      <c r="D3127" s="162" t="s">
        <v>4022</v>
      </c>
      <c r="E3127" s="162" t="s">
        <v>3742</v>
      </c>
      <c r="F3127" s="398">
        <v>390</v>
      </c>
      <c r="G3127" s="153">
        <f t="shared" si="309"/>
        <v>78</v>
      </c>
      <c r="H3127" s="226">
        <f t="shared" si="310"/>
        <v>468</v>
      </c>
    </row>
    <row r="3128" spans="2:8" ht="31.5" x14ac:dyDescent="0.25">
      <c r="B3128" s="409">
        <v>5.15</v>
      </c>
      <c r="C3128" s="129" t="s">
        <v>4358</v>
      </c>
      <c r="D3128" s="162" t="s">
        <v>4359</v>
      </c>
      <c r="E3128" s="162" t="s">
        <v>3742</v>
      </c>
      <c r="F3128" s="398">
        <v>395.2</v>
      </c>
      <c r="G3128" s="153">
        <f t="shared" si="309"/>
        <v>79.040000000000006</v>
      </c>
      <c r="H3128" s="226">
        <f t="shared" si="310"/>
        <v>474.24</v>
      </c>
    </row>
    <row r="3129" spans="2:8" ht="31.5" x14ac:dyDescent="0.25">
      <c r="B3129" s="409">
        <v>5.16</v>
      </c>
      <c r="C3129" s="129" t="s">
        <v>4360</v>
      </c>
      <c r="D3129" s="396" t="s">
        <v>4361</v>
      </c>
      <c r="E3129" s="162" t="s">
        <v>3742</v>
      </c>
      <c r="F3129" s="398">
        <v>436.8</v>
      </c>
      <c r="G3129" s="153">
        <f t="shared" si="309"/>
        <v>87.36</v>
      </c>
      <c r="H3129" s="226">
        <f t="shared" si="310"/>
        <v>524.16</v>
      </c>
    </row>
    <row r="3130" spans="2:8" x14ac:dyDescent="0.25">
      <c r="B3130" s="409">
        <v>5.17</v>
      </c>
      <c r="C3130" s="129" t="s">
        <v>4362</v>
      </c>
      <c r="D3130" s="162" t="s">
        <v>3826</v>
      </c>
      <c r="E3130" s="162" t="s">
        <v>3742</v>
      </c>
      <c r="F3130" s="398">
        <v>210.1</v>
      </c>
      <c r="G3130" s="153">
        <f t="shared" si="309"/>
        <v>42.02</v>
      </c>
      <c r="H3130" s="226">
        <f t="shared" si="310"/>
        <v>252.12</v>
      </c>
    </row>
    <row r="3131" spans="2:8" x14ac:dyDescent="0.25">
      <c r="B3131" s="409">
        <v>5.18</v>
      </c>
      <c r="C3131" s="129" t="s">
        <v>4363</v>
      </c>
      <c r="D3131" s="162" t="s">
        <v>3826</v>
      </c>
      <c r="E3131" s="162" t="s">
        <v>3742</v>
      </c>
      <c r="F3131" s="398">
        <v>244</v>
      </c>
      <c r="G3131" s="153">
        <f t="shared" si="309"/>
        <v>48.8</v>
      </c>
      <c r="H3131" s="226">
        <f t="shared" si="310"/>
        <v>292.8</v>
      </c>
    </row>
    <row r="3132" spans="2:8" x14ac:dyDescent="0.25">
      <c r="B3132" s="409">
        <v>5.19</v>
      </c>
      <c r="C3132" s="129" t="s">
        <v>4364</v>
      </c>
      <c r="D3132" s="162" t="s">
        <v>4022</v>
      </c>
      <c r="E3132" s="162" t="s">
        <v>3742</v>
      </c>
      <c r="F3132" s="398">
        <v>187.2</v>
      </c>
      <c r="G3132" s="153">
        <f t="shared" si="309"/>
        <v>37.44</v>
      </c>
      <c r="H3132" s="226">
        <f t="shared" si="310"/>
        <v>224.64</v>
      </c>
    </row>
    <row r="3133" spans="2:8" x14ac:dyDescent="0.25">
      <c r="B3133" s="409">
        <v>5.2</v>
      </c>
      <c r="C3133" s="129" t="s">
        <v>4253</v>
      </c>
      <c r="D3133" s="162" t="s">
        <v>3826</v>
      </c>
      <c r="E3133" s="162" t="s">
        <v>3742</v>
      </c>
      <c r="F3133" s="398">
        <v>337</v>
      </c>
      <c r="G3133" s="153">
        <f t="shared" si="309"/>
        <v>67.400000000000006</v>
      </c>
      <c r="H3133" s="226">
        <f t="shared" si="310"/>
        <v>404.4</v>
      </c>
    </row>
    <row r="3134" spans="2:8" x14ac:dyDescent="0.25">
      <c r="B3134" s="409">
        <v>5.21</v>
      </c>
      <c r="C3134" s="129" t="s">
        <v>4365</v>
      </c>
      <c r="D3134" s="162" t="s">
        <v>4022</v>
      </c>
      <c r="E3134" s="162" t="s">
        <v>3742</v>
      </c>
      <c r="F3134" s="398">
        <v>355.3</v>
      </c>
      <c r="G3134" s="153">
        <f t="shared" si="309"/>
        <v>71.06</v>
      </c>
      <c r="H3134" s="226">
        <f t="shared" si="310"/>
        <v>426.36</v>
      </c>
    </row>
    <row r="3135" spans="2:8" x14ac:dyDescent="0.25">
      <c r="B3135" s="409">
        <v>5.22</v>
      </c>
      <c r="C3135" s="129" t="s">
        <v>4366</v>
      </c>
      <c r="D3135" s="162" t="s">
        <v>4022</v>
      </c>
      <c r="E3135" s="162" t="s">
        <v>3742</v>
      </c>
      <c r="F3135" s="398">
        <v>183.5</v>
      </c>
      <c r="G3135" s="153">
        <f t="shared" si="309"/>
        <v>36.700000000000003</v>
      </c>
      <c r="H3135" s="226">
        <f t="shared" si="310"/>
        <v>220.2</v>
      </c>
    </row>
    <row r="3136" spans="2:8" x14ac:dyDescent="0.25">
      <c r="B3136" s="409">
        <v>5.23</v>
      </c>
      <c r="C3136" s="129" t="s">
        <v>4367</v>
      </c>
      <c r="D3136" s="162" t="s">
        <v>4022</v>
      </c>
      <c r="E3136" s="162" t="s">
        <v>3742</v>
      </c>
      <c r="F3136" s="398">
        <v>224.6</v>
      </c>
      <c r="G3136" s="153">
        <f t="shared" si="309"/>
        <v>44.92</v>
      </c>
      <c r="H3136" s="226">
        <f t="shared" si="310"/>
        <v>269.52</v>
      </c>
    </row>
    <row r="3137" spans="2:8" x14ac:dyDescent="0.25">
      <c r="B3137" s="409">
        <v>5.24</v>
      </c>
      <c r="C3137" s="129" t="s">
        <v>4368</v>
      </c>
      <c r="D3137" s="162" t="s">
        <v>4022</v>
      </c>
      <c r="E3137" s="162" t="s">
        <v>3742</v>
      </c>
      <c r="F3137" s="398">
        <v>330.7</v>
      </c>
      <c r="G3137" s="153">
        <f t="shared" si="309"/>
        <v>66.14</v>
      </c>
      <c r="H3137" s="226">
        <f t="shared" si="310"/>
        <v>396.84</v>
      </c>
    </row>
    <row r="3138" spans="2:8" x14ac:dyDescent="0.25">
      <c r="B3138" s="409">
        <v>5.25</v>
      </c>
      <c r="C3138" s="129" t="s">
        <v>4369</v>
      </c>
      <c r="D3138" s="162" t="s">
        <v>3935</v>
      </c>
      <c r="E3138" s="162" t="s">
        <v>3742</v>
      </c>
      <c r="F3138" s="398">
        <v>187.2</v>
      </c>
      <c r="G3138" s="153">
        <f t="shared" si="309"/>
        <v>37.44</v>
      </c>
      <c r="H3138" s="226">
        <f t="shared" si="310"/>
        <v>224.64</v>
      </c>
    </row>
    <row r="3139" spans="2:8" x14ac:dyDescent="0.25">
      <c r="B3139" s="409">
        <v>5.26</v>
      </c>
      <c r="C3139" s="129" t="s">
        <v>4370</v>
      </c>
      <c r="D3139" s="162" t="s">
        <v>4257</v>
      </c>
      <c r="E3139" s="162" t="s">
        <v>3742</v>
      </c>
      <c r="F3139" s="398">
        <v>173.7</v>
      </c>
      <c r="G3139" s="153">
        <f t="shared" si="309"/>
        <v>34.74</v>
      </c>
      <c r="H3139" s="226">
        <f t="shared" si="310"/>
        <v>208.44</v>
      </c>
    </row>
    <row r="3140" spans="2:8" x14ac:dyDescent="0.25">
      <c r="B3140" s="409">
        <v>5.27</v>
      </c>
      <c r="C3140" s="129" t="s">
        <v>4371</v>
      </c>
      <c r="D3140" s="162" t="s">
        <v>3826</v>
      </c>
      <c r="E3140" s="162" t="s">
        <v>3742</v>
      </c>
      <c r="F3140" s="398">
        <v>112.3</v>
      </c>
      <c r="G3140" s="153">
        <f t="shared" si="309"/>
        <v>22.46</v>
      </c>
      <c r="H3140" s="226">
        <f t="shared" si="310"/>
        <v>134.76</v>
      </c>
    </row>
    <row r="3141" spans="2:8" x14ac:dyDescent="0.25">
      <c r="B3141" s="409">
        <v>5.28</v>
      </c>
      <c r="C3141" s="129" t="s">
        <v>4244</v>
      </c>
      <c r="D3141" s="162" t="s">
        <v>3832</v>
      </c>
      <c r="E3141" s="162" t="s">
        <v>3742</v>
      </c>
      <c r="F3141" s="398">
        <v>83.2</v>
      </c>
      <c r="G3141" s="153">
        <f t="shared" si="309"/>
        <v>16.64</v>
      </c>
      <c r="H3141" s="226">
        <f t="shared" si="310"/>
        <v>99.84</v>
      </c>
    </row>
    <row r="3142" spans="2:8" x14ac:dyDescent="0.25">
      <c r="B3142" s="409">
        <v>5.29</v>
      </c>
      <c r="C3142" s="129" t="s">
        <v>4372</v>
      </c>
      <c r="D3142" s="162" t="s">
        <v>3792</v>
      </c>
      <c r="E3142" s="162" t="s">
        <v>3742</v>
      </c>
      <c r="F3142" s="398">
        <v>1026.5</v>
      </c>
      <c r="G3142" s="153">
        <f t="shared" si="309"/>
        <v>205.3</v>
      </c>
      <c r="H3142" s="226">
        <f t="shared" si="310"/>
        <v>1231.8</v>
      </c>
    </row>
    <row r="3143" spans="2:8" x14ac:dyDescent="0.25">
      <c r="B3143" s="409">
        <v>5.3</v>
      </c>
      <c r="C3143" s="129" t="s">
        <v>4373</v>
      </c>
      <c r="D3143" s="162" t="s">
        <v>4227</v>
      </c>
      <c r="E3143" s="162" t="s">
        <v>3742</v>
      </c>
      <c r="F3143" s="398">
        <v>645.79999999999995</v>
      </c>
      <c r="G3143" s="153">
        <f t="shared" si="309"/>
        <v>129.16</v>
      </c>
      <c r="H3143" s="226">
        <f t="shared" si="310"/>
        <v>774.95999999999992</v>
      </c>
    </row>
    <row r="3144" spans="2:8" x14ac:dyDescent="0.25">
      <c r="B3144" s="406">
        <v>6</v>
      </c>
      <c r="C3144" s="422" t="s">
        <v>4374</v>
      </c>
      <c r="D3144" s="422"/>
      <c r="E3144" s="422"/>
      <c r="F3144" s="422"/>
      <c r="G3144" s="395"/>
      <c r="H3144" s="407"/>
    </row>
    <row r="3145" spans="2:8" x14ac:dyDescent="0.25">
      <c r="B3145" s="408">
        <v>6.1</v>
      </c>
      <c r="C3145" s="129" t="s">
        <v>4045</v>
      </c>
      <c r="D3145" s="162" t="s">
        <v>3832</v>
      </c>
      <c r="E3145" s="162" t="s">
        <v>3742</v>
      </c>
      <c r="F3145" s="398">
        <v>43.7</v>
      </c>
      <c r="G3145" s="153">
        <f t="shared" ref="G3145:G3159" si="311">ROUND(F3145*0.2,2)</f>
        <v>8.74</v>
      </c>
      <c r="H3145" s="226">
        <f t="shared" ref="H3145:H3159" si="312">G3145+F3145</f>
        <v>52.440000000000005</v>
      </c>
    </row>
    <row r="3146" spans="2:8" x14ac:dyDescent="0.25">
      <c r="B3146" s="408">
        <v>6.2</v>
      </c>
      <c r="C3146" s="129" t="s">
        <v>3988</v>
      </c>
      <c r="D3146" s="162" t="s">
        <v>3832</v>
      </c>
      <c r="E3146" s="162" t="s">
        <v>3742</v>
      </c>
      <c r="F3146" s="398">
        <v>37.4</v>
      </c>
      <c r="G3146" s="153">
        <f t="shared" si="311"/>
        <v>7.48</v>
      </c>
      <c r="H3146" s="226">
        <f t="shared" si="312"/>
        <v>44.879999999999995</v>
      </c>
    </row>
    <row r="3147" spans="2:8" x14ac:dyDescent="0.25">
      <c r="B3147" s="408">
        <v>6.3</v>
      </c>
      <c r="C3147" s="129" t="s">
        <v>4001</v>
      </c>
      <c r="D3147" s="162" t="s">
        <v>3832</v>
      </c>
      <c r="E3147" s="162" t="s">
        <v>3742</v>
      </c>
      <c r="F3147" s="398">
        <v>337</v>
      </c>
      <c r="G3147" s="153">
        <f t="shared" si="311"/>
        <v>67.400000000000006</v>
      </c>
      <c r="H3147" s="226">
        <f t="shared" si="312"/>
        <v>404.4</v>
      </c>
    </row>
    <row r="3148" spans="2:8" x14ac:dyDescent="0.25">
      <c r="B3148" s="408">
        <v>6.4</v>
      </c>
      <c r="C3148" s="129" t="s">
        <v>4033</v>
      </c>
      <c r="D3148" s="162" t="s">
        <v>4168</v>
      </c>
      <c r="E3148" s="162" t="s">
        <v>3742</v>
      </c>
      <c r="F3148" s="398">
        <v>455.5</v>
      </c>
      <c r="G3148" s="153">
        <f t="shared" si="311"/>
        <v>91.1</v>
      </c>
      <c r="H3148" s="226">
        <f t="shared" si="312"/>
        <v>546.6</v>
      </c>
    </row>
    <row r="3149" spans="2:8" ht="31.5" x14ac:dyDescent="0.25">
      <c r="B3149" s="408">
        <v>6.5</v>
      </c>
      <c r="C3149" s="129" t="s">
        <v>4133</v>
      </c>
      <c r="D3149" s="162" t="s">
        <v>4375</v>
      </c>
      <c r="E3149" s="162" t="s">
        <v>3742</v>
      </c>
      <c r="F3149" s="398">
        <v>526.70000000000005</v>
      </c>
      <c r="G3149" s="153">
        <f t="shared" si="311"/>
        <v>105.34</v>
      </c>
      <c r="H3149" s="226">
        <f t="shared" si="312"/>
        <v>632.04000000000008</v>
      </c>
    </row>
    <row r="3150" spans="2:8" x14ac:dyDescent="0.25">
      <c r="B3150" s="408">
        <v>6.6</v>
      </c>
      <c r="C3150" s="129" t="s">
        <v>4376</v>
      </c>
      <c r="D3150" s="162" t="s">
        <v>3826</v>
      </c>
      <c r="E3150" s="162" t="s">
        <v>3742</v>
      </c>
      <c r="F3150" s="398">
        <v>549.1</v>
      </c>
      <c r="G3150" s="153">
        <f t="shared" si="311"/>
        <v>109.82</v>
      </c>
      <c r="H3150" s="226">
        <f t="shared" si="312"/>
        <v>658.92000000000007</v>
      </c>
    </row>
    <row r="3151" spans="2:8" x14ac:dyDescent="0.25">
      <c r="B3151" s="408">
        <v>6.7</v>
      </c>
      <c r="C3151" s="129" t="s">
        <v>4101</v>
      </c>
      <c r="D3151" s="162" t="s">
        <v>4012</v>
      </c>
      <c r="E3151" s="162" t="s">
        <v>3742</v>
      </c>
      <c r="F3151" s="398">
        <v>330.7</v>
      </c>
      <c r="G3151" s="153">
        <f t="shared" si="311"/>
        <v>66.14</v>
      </c>
      <c r="H3151" s="226">
        <f t="shared" si="312"/>
        <v>396.84</v>
      </c>
    </row>
    <row r="3152" spans="2:8" x14ac:dyDescent="0.25">
      <c r="B3152" s="408">
        <v>6.8</v>
      </c>
      <c r="C3152" s="129" t="s">
        <v>4098</v>
      </c>
      <c r="D3152" s="162" t="s">
        <v>4135</v>
      </c>
      <c r="E3152" s="162" t="s">
        <v>3742</v>
      </c>
      <c r="F3152" s="398">
        <v>661.4</v>
      </c>
      <c r="G3152" s="153">
        <f t="shared" si="311"/>
        <v>132.28</v>
      </c>
      <c r="H3152" s="226">
        <f t="shared" si="312"/>
        <v>793.68</v>
      </c>
    </row>
    <row r="3153" spans="2:8" x14ac:dyDescent="0.25">
      <c r="B3153" s="408">
        <v>6.9</v>
      </c>
      <c r="C3153" s="129" t="s">
        <v>4233</v>
      </c>
      <c r="D3153" s="162" t="s">
        <v>4022</v>
      </c>
      <c r="E3153" s="162" t="s">
        <v>3742</v>
      </c>
      <c r="F3153" s="398">
        <v>293.3</v>
      </c>
      <c r="G3153" s="153">
        <f t="shared" si="311"/>
        <v>58.66</v>
      </c>
      <c r="H3153" s="226">
        <f t="shared" si="312"/>
        <v>351.96000000000004</v>
      </c>
    </row>
    <row r="3154" spans="2:8" x14ac:dyDescent="0.25">
      <c r="B3154" s="409">
        <v>6.1</v>
      </c>
      <c r="C3154" s="129" t="s">
        <v>4099</v>
      </c>
      <c r="D3154" s="162" t="s">
        <v>4091</v>
      </c>
      <c r="E3154" s="162" t="s">
        <v>3742</v>
      </c>
      <c r="F3154" s="398">
        <v>330.7</v>
      </c>
      <c r="G3154" s="153">
        <f t="shared" si="311"/>
        <v>66.14</v>
      </c>
      <c r="H3154" s="226">
        <f t="shared" si="312"/>
        <v>396.84</v>
      </c>
    </row>
    <row r="3155" spans="2:8" ht="31.5" x14ac:dyDescent="0.25">
      <c r="B3155" s="409">
        <v>6.11</v>
      </c>
      <c r="C3155" s="129" t="s">
        <v>4090</v>
      </c>
      <c r="D3155" s="162" t="s">
        <v>4377</v>
      </c>
      <c r="E3155" s="162" t="s">
        <v>3742</v>
      </c>
      <c r="F3155" s="398">
        <v>330.7</v>
      </c>
      <c r="G3155" s="153">
        <f t="shared" si="311"/>
        <v>66.14</v>
      </c>
      <c r="H3155" s="226">
        <f t="shared" si="312"/>
        <v>396.84</v>
      </c>
    </row>
    <row r="3156" spans="2:8" x14ac:dyDescent="0.25">
      <c r="B3156" s="409">
        <v>6.12</v>
      </c>
      <c r="C3156" s="129" t="s">
        <v>4113</v>
      </c>
      <c r="D3156" s="162" t="s">
        <v>3826</v>
      </c>
      <c r="E3156" s="162" t="s">
        <v>3742</v>
      </c>
      <c r="F3156" s="398">
        <v>517.9</v>
      </c>
      <c r="G3156" s="153">
        <f t="shared" si="311"/>
        <v>103.58</v>
      </c>
      <c r="H3156" s="226">
        <f t="shared" si="312"/>
        <v>621.48</v>
      </c>
    </row>
    <row r="3157" spans="2:8" x14ac:dyDescent="0.25">
      <c r="B3157" s="409">
        <v>6.13</v>
      </c>
      <c r="C3157" s="129" t="s">
        <v>4378</v>
      </c>
      <c r="D3157" s="162" t="s">
        <v>3826</v>
      </c>
      <c r="E3157" s="162" t="s">
        <v>3742</v>
      </c>
      <c r="F3157" s="398">
        <v>124.8</v>
      </c>
      <c r="G3157" s="153">
        <f t="shared" si="311"/>
        <v>24.96</v>
      </c>
      <c r="H3157" s="226">
        <f t="shared" si="312"/>
        <v>149.76</v>
      </c>
    </row>
    <row r="3158" spans="2:8" x14ac:dyDescent="0.25">
      <c r="B3158" s="409">
        <v>6.14</v>
      </c>
      <c r="C3158" s="129" t="s">
        <v>4259</v>
      </c>
      <c r="D3158" s="162" t="s">
        <v>4227</v>
      </c>
      <c r="E3158" s="162" t="s">
        <v>3742</v>
      </c>
      <c r="F3158" s="398">
        <v>174.7</v>
      </c>
      <c r="G3158" s="153">
        <f t="shared" si="311"/>
        <v>34.94</v>
      </c>
      <c r="H3158" s="226">
        <f t="shared" si="312"/>
        <v>209.64</v>
      </c>
    </row>
    <row r="3159" spans="2:8" ht="31.5" x14ac:dyDescent="0.25">
      <c r="B3159" s="409">
        <v>6.15</v>
      </c>
      <c r="C3159" s="129" t="s">
        <v>4379</v>
      </c>
      <c r="D3159" s="162" t="s">
        <v>3826</v>
      </c>
      <c r="E3159" s="162" t="s">
        <v>3742</v>
      </c>
      <c r="F3159" s="398">
        <v>582.4</v>
      </c>
      <c r="G3159" s="153">
        <f t="shared" si="311"/>
        <v>116.48</v>
      </c>
      <c r="H3159" s="226">
        <f t="shared" si="312"/>
        <v>698.88</v>
      </c>
    </row>
    <row r="3160" spans="2:8" x14ac:dyDescent="0.25">
      <c r="B3160" s="413" t="s">
        <v>4380</v>
      </c>
      <c r="C3160" s="422" t="s">
        <v>4381</v>
      </c>
      <c r="D3160" s="422"/>
      <c r="E3160" s="422"/>
      <c r="F3160" s="422"/>
      <c r="G3160" s="395"/>
      <c r="H3160" s="407"/>
    </row>
    <row r="3161" spans="2:8" x14ac:dyDescent="0.25">
      <c r="B3161" s="406">
        <v>1</v>
      </c>
      <c r="C3161" s="422" t="s">
        <v>4382</v>
      </c>
      <c r="D3161" s="422"/>
      <c r="E3161" s="422"/>
      <c r="F3161" s="422"/>
      <c r="G3161" s="395"/>
      <c r="H3161" s="407"/>
    </row>
    <row r="3162" spans="2:8" x14ac:dyDescent="0.25">
      <c r="B3162" s="408">
        <v>1.1000000000000001</v>
      </c>
      <c r="C3162" s="129" t="s">
        <v>3987</v>
      </c>
      <c r="D3162" s="162" t="s">
        <v>3832</v>
      </c>
      <c r="E3162" s="162" t="s">
        <v>3742</v>
      </c>
      <c r="F3162" s="398">
        <v>43.7</v>
      </c>
      <c r="G3162" s="153">
        <f t="shared" ref="G3162:G3173" si="313">ROUND(F3162*0.2,2)</f>
        <v>8.74</v>
      </c>
      <c r="H3162" s="226">
        <f t="shared" ref="H3162:H3173" si="314">G3162+F3162</f>
        <v>52.440000000000005</v>
      </c>
    </row>
    <row r="3163" spans="2:8" x14ac:dyDescent="0.25">
      <c r="B3163" s="408">
        <v>1.2</v>
      </c>
      <c r="C3163" s="129" t="s">
        <v>3988</v>
      </c>
      <c r="D3163" s="162" t="s">
        <v>3832</v>
      </c>
      <c r="E3163" s="162" t="s">
        <v>3742</v>
      </c>
      <c r="F3163" s="398">
        <v>37.4</v>
      </c>
      <c r="G3163" s="153">
        <f t="shared" si="313"/>
        <v>7.48</v>
      </c>
      <c r="H3163" s="226">
        <f t="shared" si="314"/>
        <v>44.879999999999995</v>
      </c>
    </row>
    <row r="3164" spans="2:8" x14ac:dyDescent="0.25">
      <c r="B3164" s="408">
        <v>1.3</v>
      </c>
      <c r="C3164" s="129" t="s">
        <v>4035</v>
      </c>
      <c r="D3164" s="162" t="s">
        <v>3832</v>
      </c>
      <c r="E3164" s="162" t="s">
        <v>3742</v>
      </c>
      <c r="F3164" s="398">
        <v>37.4</v>
      </c>
      <c r="G3164" s="153">
        <f t="shared" si="313"/>
        <v>7.48</v>
      </c>
      <c r="H3164" s="226">
        <f t="shared" si="314"/>
        <v>44.879999999999995</v>
      </c>
    </row>
    <row r="3165" spans="2:8" x14ac:dyDescent="0.25">
      <c r="B3165" s="408">
        <v>1.4</v>
      </c>
      <c r="C3165" s="129" t="s">
        <v>4383</v>
      </c>
      <c r="D3165" s="162" t="s">
        <v>3826</v>
      </c>
      <c r="E3165" s="162" t="s">
        <v>3742</v>
      </c>
      <c r="F3165" s="398">
        <v>49.9</v>
      </c>
      <c r="G3165" s="153">
        <f t="shared" si="313"/>
        <v>9.98</v>
      </c>
      <c r="H3165" s="226">
        <f t="shared" si="314"/>
        <v>59.879999999999995</v>
      </c>
    </row>
    <row r="3166" spans="2:8" ht="31.5" x14ac:dyDescent="0.25">
      <c r="B3166" s="408">
        <v>1.5</v>
      </c>
      <c r="C3166" s="129" t="s">
        <v>4384</v>
      </c>
      <c r="D3166" s="162" t="s">
        <v>4385</v>
      </c>
      <c r="E3166" s="162" t="s">
        <v>3742</v>
      </c>
      <c r="F3166" s="398">
        <v>74.900000000000006</v>
      </c>
      <c r="G3166" s="153">
        <f t="shared" si="313"/>
        <v>14.98</v>
      </c>
      <c r="H3166" s="226">
        <f t="shared" si="314"/>
        <v>89.88000000000001</v>
      </c>
    </row>
    <row r="3167" spans="2:8" x14ac:dyDescent="0.25">
      <c r="B3167" s="408">
        <v>1.6</v>
      </c>
      <c r="C3167" s="129" t="s">
        <v>4386</v>
      </c>
      <c r="D3167" s="162" t="s">
        <v>3949</v>
      </c>
      <c r="E3167" s="162" t="s">
        <v>3742</v>
      </c>
      <c r="F3167" s="398">
        <v>62.4</v>
      </c>
      <c r="G3167" s="153">
        <f t="shared" si="313"/>
        <v>12.48</v>
      </c>
      <c r="H3167" s="226">
        <f t="shared" si="314"/>
        <v>74.88</v>
      </c>
    </row>
    <row r="3168" spans="2:8" x14ac:dyDescent="0.25">
      <c r="B3168" s="408">
        <v>1.7</v>
      </c>
      <c r="C3168" s="129" t="s">
        <v>4158</v>
      </c>
      <c r="D3168" s="162" t="s">
        <v>4022</v>
      </c>
      <c r="E3168" s="162" t="s">
        <v>3742</v>
      </c>
      <c r="F3168" s="398">
        <v>374.4</v>
      </c>
      <c r="G3168" s="153">
        <f t="shared" si="313"/>
        <v>74.88</v>
      </c>
      <c r="H3168" s="226">
        <f t="shared" si="314"/>
        <v>449.28</v>
      </c>
    </row>
    <row r="3169" spans="2:8" x14ac:dyDescent="0.25">
      <c r="B3169" s="408">
        <v>1.8</v>
      </c>
      <c r="C3169" s="129" t="s">
        <v>4387</v>
      </c>
      <c r="D3169" s="162" t="s">
        <v>3832</v>
      </c>
      <c r="E3169" s="162" t="s">
        <v>3742</v>
      </c>
      <c r="F3169" s="398">
        <v>133.5</v>
      </c>
      <c r="G3169" s="153">
        <f t="shared" si="313"/>
        <v>26.7</v>
      </c>
      <c r="H3169" s="226">
        <f t="shared" si="314"/>
        <v>160.19999999999999</v>
      </c>
    </row>
    <row r="3170" spans="2:8" x14ac:dyDescent="0.25">
      <c r="B3170" s="408">
        <v>1.9</v>
      </c>
      <c r="C3170" s="129" t="s">
        <v>4388</v>
      </c>
      <c r="D3170" s="162" t="s">
        <v>4065</v>
      </c>
      <c r="E3170" s="162" t="s">
        <v>3742</v>
      </c>
      <c r="F3170" s="398">
        <v>424.3</v>
      </c>
      <c r="G3170" s="153">
        <f t="shared" si="313"/>
        <v>84.86</v>
      </c>
      <c r="H3170" s="226">
        <f t="shared" si="314"/>
        <v>509.16</v>
      </c>
    </row>
    <row r="3171" spans="2:8" x14ac:dyDescent="0.25">
      <c r="B3171" s="409">
        <v>1.1000000000000001</v>
      </c>
      <c r="C3171" s="129" t="s">
        <v>4001</v>
      </c>
      <c r="D3171" s="162" t="s">
        <v>3826</v>
      </c>
      <c r="E3171" s="162" t="s">
        <v>3742</v>
      </c>
      <c r="F3171" s="398">
        <v>337</v>
      </c>
      <c r="G3171" s="153">
        <f t="shared" si="313"/>
        <v>67.400000000000006</v>
      </c>
      <c r="H3171" s="226">
        <f t="shared" si="314"/>
        <v>404.4</v>
      </c>
    </row>
    <row r="3172" spans="2:8" x14ac:dyDescent="0.25">
      <c r="B3172" s="409">
        <v>1.1100000000000001</v>
      </c>
      <c r="C3172" s="129" t="s">
        <v>4389</v>
      </c>
      <c r="D3172" s="162" t="s">
        <v>3826</v>
      </c>
      <c r="E3172" s="162" t="s">
        <v>3742</v>
      </c>
      <c r="F3172" s="398">
        <v>181</v>
      </c>
      <c r="G3172" s="153">
        <f t="shared" si="313"/>
        <v>36.200000000000003</v>
      </c>
      <c r="H3172" s="226">
        <f t="shared" si="314"/>
        <v>217.2</v>
      </c>
    </row>
    <row r="3173" spans="2:8" ht="31.5" x14ac:dyDescent="0.25">
      <c r="B3173" s="409">
        <v>1.1200000000000001</v>
      </c>
      <c r="C3173" s="129" t="s">
        <v>4390</v>
      </c>
      <c r="D3173" s="162" t="s">
        <v>4391</v>
      </c>
      <c r="E3173" s="162" t="s">
        <v>3742</v>
      </c>
      <c r="F3173" s="398">
        <v>332.8</v>
      </c>
      <c r="G3173" s="153">
        <f t="shared" si="313"/>
        <v>66.56</v>
      </c>
      <c r="H3173" s="226">
        <f t="shared" si="314"/>
        <v>399.36</v>
      </c>
    </row>
    <row r="3174" spans="2:8" x14ac:dyDescent="0.25">
      <c r="B3174" s="406">
        <v>2</v>
      </c>
      <c r="C3174" s="422" t="s">
        <v>4392</v>
      </c>
      <c r="D3174" s="422"/>
      <c r="E3174" s="422"/>
      <c r="F3174" s="422"/>
      <c r="G3174" s="395"/>
      <c r="H3174" s="407"/>
    </row>
    <row r="3175" spans="2:8" x14ac:dyDescent="0.25">
      <c r="B3175" s="408">
        <v>2.1</v>
      </c>
      <c r="C3175" s="129" t="s">
        <v>3987</v>
      </c>
      <c r="D3175" s="162" t="s">
        <v>3832</v>
      </c>
      <c r="E3175" s="162" t="s">
        <v>3742</v>
      </c>
      <c r="F3175" s="398">
        <v>43.7</v>
      </c>
      <c r="G3175" s="153">
        <f t="shared" ref="G3175:G3202" si="315">ROUND(F3175*0.2,2)</f>
        <v>8.74</v>
      </c>
      <c r="H3175" s="226">
        <f t="shared" ref="H3175:H3202" si="316">G3175+F3175</f>
        <v>52.440000000000005</v>
      </c>
    </row>
    <row r="3176" spans="2:8" x14ac:dyDescent="0.25">
      <c r="B3176" s="408">
        <v>2.2000000000000002</v>
      </c>
      <c r="C3176" s="129" t="s">
        <v>4393</v>
      </c>
      <c r="D3176" s="162" t="s">
        <v>3832</v>
      </c>
      <c r="E3176" s="162" t="s">
        <v>3742</v>
      </c>
      <c r="F3176" s="398">
        <v>62.4</v>
      </c>
      <c r="G3176" s="153">
        <f t="shared" si="315"/>
        <v>12.48</v>
      </c>
      <c r="H3176" s="226">
        <f t="shared" si="316"/>
        <v>74.88</v>
      </c>
    </row>
    <row r="3177" spans="2:8" x14ac:dyDescent="0.25">
      <c r="B3177" s="408">
        <v>2.2999999999999998</v>
      </c>
      <c r="C3177" s="129" t="s">
        <v>4122</v>
      </c>
      <c r="D3177" s="162" t="s">
        <v>3832</v>
      </c>
      <c r="E3177" s="162" t="s">
        <v>3742</v>
      </c>
      <c r="F3177" s="398">
        <v>43.7</v>
      </c>
      <c r="G3177" s="153">
        <f t="shared" si="315"/>
        <v>8.74</v>
      </c>
      <c r="H3177" s="226">
        <f t="shared" si="316"/>
        <v>52.440000000000005</v>
      </c>
    </row>
    <row r="3178" spans="2:8" x14ac:dyDescent="0.25">
      <c r="B3178" s="408">
        <v>2.4</v>
      </c>
      <c r="C3178" s="129" t="s">
        <v>4221</v>
      </c>
      <c r="D3178" s="162" t="s">
        <v>3826</v>
      </c>
      <c r="E3178" s="162" t="s">
        <v>3742</v>
      </c>
      <c r="F3178" s="398">
        <v>82.4</v>
      </c>
      <c r="G3178" s="153">
        <f t="shared" si="315"/>
        <v>16.48</v>
      </c>
      <c r="H3178" s="226">
        <f t="shared" si="316"/>
        <v>98.88000000000001</v>
      </c>
    </row>
    <row r="3179" spans="2:8" x14ac:dyDescent="0.25">
      <c r="B3179" s="408">
        <v>2.5</v>
      </c>
      <c r="C3179" s="129" t="s">
        <v>4394</v>
      </c>
      <c r="D3179" s="162" t="s">
        <v>3949</v>
      </c>
      <c r="E3179" s="162" t="s">
        <v>3742</v>
      </c>
      <c r="F3179" s="398">
        <v>89.9</v>
      </c>
      <c r="G3179" s="153">
        <f t="shared" si="315"/>
        <v>17.98</v>
      </c>
      <c r="H3179" s="226">
        <f t="shared" si="316"/>
        <v>107.88000000000001</v>
      </c>
    </row>
    <row r="3180" spans="2:8" x14ac:dyDescent="0.25">
      <c r="B3180" s="408">
        <v>2.6</v>
      </c>
      <c r="C3180" s="129" t="s">
        <v>4395</v>
      </c>
      <c r="D3180" s="162" t="s">
        <v>3826</v>
      </c>
      <c r="E3180" s="162" t="s">
        <v>3742</v>
      </c>
      <c r="F3180" s="398">
        <v>200.1</v>
      </c>
      <c r="G3180" s="153">
        <f t="shared" si="315"/>
        <v>40.020000000000003</v>
      </c>
      <c r="H3180" s="226">
        <f t="shared" si="316"/>
        <v>240.12</v>
      </c>
    </row>
    <row r="3181" spans="2:8" ht="31.5" x14ac:dyDescent="0.25">
      <c r="B3181" s="408">
        <v>2.7</v>
      </c>
      <c r="C3181" s="129" t="s">
        <v>4396</v>
      </c>
      <c r="D3181" s="162" t="s">
        <v>4397</v>
      </c>
      <c r="E3181" s="162" t="s">
        <v>3742</v>
      </c>
      <c r="F3181" s="398">
        <v>97.3</v>
      </c>
      <c r="G3181" s="153">
        <f t="shared" si="315"/>
        <v>19.46</v>
      </c>
      <c r="H3181" s="226">
        <f t="shared" si="316"/>
        <v>116.75999999999999</v>
      </c>
    </row>
    <row r="3182" spans="2:8" x14ac:dyDescent="0.25">
      <c r="B3182" s="408">
        <v>2.8</v>
      </c>
      <c r="C3182" s="129" t="s">
        <v>4160</v>
      </c>
      <c r="D3182" s="162" t="s">
        <v>4022</v>
      </c>
      <c r="E3182" s="162" t="s">
        <v>3742</v>
      </c>
      <c r="F3182" s="398">
        <v>499.2</v>
      </c>
      <c r="G3182" s="153">
        <f t="shared" si="315"/>
        <v>99.84</v>
      </c>
      <c r="H3182" s="226">
        <f t="shared" si="316"/>
        <v>599.04</v>
      </c>
    </row>
    <row r="3183" spans="2:8" x14ac:dyDescent="0.25">
      <c r="B3183" s="408">
        <v>2.9</v>
      </c>
      <c r="C3183" s="129" t="s">
        <v>4033</v>
      </c>
      <c r="D3183" s="162" t="s">
        <v>3826</v>
      </c>
      <c r="E3183" s="162" t="s">
        <v>3742</v>
      </c>
      <c r="F3183" s="398">
        <v>451.8</v>
      </c>
      <c r="G3183" s="153">
        <f t="shared" si="315"/>
        <v>90.36</v>
      </c>
      <c r="H3183" s="226">
        <f t="shared" si="316"/>
        <v>542.16</v>
      </c>
    </row>
    <row r="3184" spans="2:8" x14ac:dyDescent="0.25">
      <c r="B3184" s="409">
        <v>2.1</v>
      </c>
      <c r="C3184" s="129" t="s">
        <v>4398</v>
      </c>
      <c r="D3184" s="162" t="s">
        <v>4012</v>
      </c>
      <c r="E3184" s="162" t="s">
        <v>3742</v>
      </c>
      <c r="F3184" s="398">
        <v>327</v>
      </c>
      <c r="G3184" s="153">
        <f t="shared" si="315"/>
        <v>65.400000000000006</v>
      </c>
      <c r="H3184" s="226">
        <f t="shared" si="316"/>
        <v>392.4</v>
      </c>
    </row>
    <row r="3185" spans="2:8" x14ac:dyDescent="0.25">
      <c r="B3185" s="409">
        <v>2.11</v>
      </c>
      <c r="C3185" s="129" t="s">
        <v>4399</v>
      </c>
      <c r="D3185" s="162" t="s">
        <v>4022</v>
      </c>
      <c r="E3185" s="162" t="s">
        <v>3742</v>
      </c>
      <c r="F3185" s="398">
        <v>499.2</v>
      </c>
      <c r="G3185" s="153">
        <f t="shared" si="315"/>
        <v>99.84</v>
      </c>
      <c r="H3185" s="226">
        <f t="shared" si="316"/>
        <v>599.04</v>
      </c>
    </row>
    <row r="3186" spans="2:8" x14ac:dyDescent="0.25">
      <c r="B3186" s="409">
        <v>2.12</v>
      </c>
      <c r="C3186" s="129" t="s">
        <v>4078</v>
      </c>
      <c r="D3186" s="162" t="s">
        <v>3826</v>
      </c>
      <c r="E3186" s="162" t="s">
        <v>3742</v>
      </c>
      <c r="F3186" s="398">
        <v>337</v>
      </c>
      <c r="G3186" s="153">
        <f t="shared" si="315"/>
        <v>67.400000000000006</v>
      </c>
      <c r="H3186" s="226">
        <f t="shared" si="316"/>
        <v>404.4</v>
      </c>
    </row>
    <row r="3187" spans="2:8" x14ac:dyDescent="0.25">
      <c r="B3187" s="409">
        <v>2.13</v>
      </c>
      <c r="C3187" s="129" t="s">
        <v>4400</v>
      </c>
      <c r="D3187" s="162" t="s">
        <v>4065</v>
      </c>
      <c r="E3187" s="162" t="s">
        <v>3742</v>
      </c>
      <c r="F3187" s="398">
        <v>287</v>
      </c>
      <c r="G3187" s="153">
        <f t="shared" si="315"/>
        <v>57.4</v>
      </c>
      <c r="H3187" s="226">
        <f t="shared" si="316"/>
        <v>344.4</v>
      </c>
    </row>
    <row r="3188" spans="2:8" x14ac:dyDescent="0.25">
      <c r="B3188" s="409">
        <v>2.14</v>
      </c>
      <c r="C3188" s="129" t="s">
        <v>4401</v>
      </c>
      <c r="D3188" s="162" t="s">
        <v>3826</v>
      </c>
      <c r="E3188" s="162" t="s">
        <v>3742</v>
      </c>
      <c r="F3188" s="398">
        <v>337</v>
      </c>
      <c r="G3188" s="153">
        <f t="shared" si="315"/>
        <v>67.400000000000006</v>
      </c>
      <c r="H3188" s="226">
        <f t="shared" si="316"/>
        <v>404.4</v>
      </c>
    </row>
    <row r="3189" spans="2:8" ht="31.5" x14ac:dyDescent="0.25">
      <c r="B3189" s="409">
        <v>2.15</v>
      </c>
      <c r="C3189" s="129" t="s">
        <v>4402</v>
      </c>
      <c r="D3189" s="162" t="s">
        <v>4403</v>
      </c>
      <c r="E3189" s="162" t="s">
        <v>3742</v>
      </c>
      <c r="F3189" s="398">
        <v>337</v>
      </c>
      <c r="G3189" s="153">
        <f t="shared" si="315"/>
        <v>67.400000000000006</v>
      </c>
      <c r="H3189" s="226">
        <f t="shared" si="316"/>
        <v>404.4</v>
      </c>
    </row>
    <row r="3190" spans="2:8" x14ac:dyDescent="0.25">
      <c r="B3190" s="409">
        <v>2.16</v>
      </c>
      <c r="C3190" s="129" t="s">
        <v>4404</v>
      </c>
      <c r="D3190" s="162" t="s">
        <v>4022</v>
      </c>
      <c r="E3190" s="162" t="s">
        <v>3742</v>
      </c>
      <c r="F3190" s="398">
        <v>293.3</v>
      </c>
      <c r="G3190" s="153">
        <f t="shared" si="315"/>
        <v>58.66</v>
      </c>
      <c r="H3190" s="226">
        <f t="shared" si="316"/>
        <v>351.96000000000004</v>
      </c>
    </row>
    <row r="3191" spans="2:8" x14ac:dyDescent="0.25">
      <c r="B3191" s="409">
        <v>2.17</v>
      </c>
      <c r="C3191" s="129" t="s">
        <v>4405</v>
      </c>
      <c r="D3191" s="162" t="s">
        <v>4406</v>
      </c>
      <c r="E3191" s="162" t="s">
        <v>3742</v>
      </c>
      <c r="F3191" s="398">
        <v>278.7</v>
      </c>
      <c r="G3191" s="153">
        <f t="shared" si="315"/>
        <v>55.74</v>
      </c>
      <c r="H3191" s="226">
        <f t="shared" si="316"/>
        <v>334.44</v>
      </c>
    </row>
    <row r="3192" spans="2:8" ht="31.5" x14ac:dyDescent="0.25">
      <c r="B3192" s="409">
        <v>2.1800000000000002</v>
      </c>
      <c r="C3192" s="129" t="s">
        <v>4407</v>
      </c>
      <c r="D3192" s="162" t="s">
        <v>4005</v>
      </c>
      <c r="E3192" s="162" t="s">
        <v>3742</v>
      </c>
      <c r="F3192" s="398">
        <v>123.3</v>
      </c>
      <c r="G3192" s="153">
        <f t="shared" si="315"/>
        <v>24.66</v>
      </c>
      <c r="H3192" s="226">
        <f t="shared" si="316"/>
        <v>147.96</v>
      </c>
    </row>
    <row r="3193" spans="2:8" x14ac:dyDescent="0.25">
      <c r="B3193" s="409">
        <v>2.19</v>
      </c>
      <c r="C3193" s="129" t="s">
        <v>4408</v>
      </c>
      <c r="D3193" s="162" t="s">
        <v>3826</v>
      </c>
      <c r="E3193" s="162" t="s">
        <v>3742</v>
      </c>
      <c r="F3193" s="398">
        <v>174.7</v>
      </c>
      <c r="G3193" s="153">
        <f t="shared" si="315"/>
        <v>34.94</v>
      </c>
      <c r="H3193" s="226">
        <f t="shared" si="316"/>
        <v>209.64</v>
      </c>
    </row>
    <row r="3194" spans="2:8" x14ac:dyDescent="0.25">
      <c r="B3194" s="409">
        <v>2.2000000000000002</v>
      </c>
      <c r="C3194" s="129" t="s">
        <v>4131</v>
      </c>
      <c r="D3194" s="162" t="s">
        <v>3949</v>
      </c>
      <c r="E3194" s="162" t="s">
        <v>3742</v>
      </c>
      <c r="F3194" s="398">
        <v>278.89999999999998</v>
      </c>
      <c r="G3194" s="153">
        <f t="shared" si="315"/>
        <v>55.78</v>
      </c>
      <c r="H3194" s="226">
        <f t="shared" si="316"/>
        <v>334.67999999999995</v>
      </c>
    </row>
    <row r="3195" spans="2:8" x14ac:dyDescent="0.25">
      <c r="B3195" s="409">
        <v>2.21</v>
      </c>
      <c r="C3195" s="129" t="s">
        <v>4409</v>
      </c>
      <c r="D3195" s="162" t="s">
        <v>3949</v>
      </c>
      <c r="E3195" s="162" t="s">
        <v>3742</v>
      </c>
      <c r="F3195" s="398">
        <v>129.80000000000001</v>
      </c>
      <c r="G3195" s="153">
        <f t="shared" si="315"/>
        <v>25.96</v>
      </c>
      <c r="H3195" s="226">
        <f t="shared" si="316"/>
        <v>155.76000000000002</v>
      </c>
    </row>
    <row r="3196" spans="2:8" x14ac:dyDescent="0.25">
      <c r="B3196" s="409">
        <v>2.2200000000000002</v>
      </c>
      <c r="C3196" s="129" t="s">
        <v>4410</v>
      </c>
      <c r="D3196" s="162" t="s">
        <v>4257</v>
      </c>
      <c r="E3196" s="162" t="s">
        <v>3742</v>
      </c>
      <c r="F3196" s="398">
        <v>275.8</v>
      </c>
      <c r="G3196" s="153">
        <f t="shared" si="315"/>
        <v>55.16</v>
      </c>
      <c r="H3196" s="226">
        <f t="shared" si="316"/>
        <v>330.96000000000004</v>
      </c>
    </row>
    <row r="3197" spans="2:8" x14ac:dyDescent="0.25">
      <c r="B3197" s="409">
        <v>2.23</v>
      </c>
      <c r="C3197" s="129" t="s">
        <v>4411</v>
      </c>
      <c r="D3197" s="162" t="s">
        <v>3780</v>
      </c>
      <c r="E3197" s="162" t="s">
        <v>3742</v>
      </c>
      <c r="F3197" s="398">
        <v>330.7</v>
      </c>
      <c r="G3197" s="153">
        <f t="shared" si="315"/>
        <v>66.14</v>
      </c>
      <c r="H3197" s="226">
        <f t="shared" si="316"/>
        <v>396.84</v>
      </c>
    </row>
    <row r="3198" spans="2:8" x14ac:dyDescent="0.25">
      <c r="B3198" s="409">
        <v>2.2400000000000002</v>
      </c>
      <c r="C3198" s="129" t="s">
        <v>4412</v>
      </c>
      <c r="D3198" s="162" t="s">
        <v>3780</v>
      </c>
      <c r="E3198" s="162" t="s">
        <v>3742</v>
      </c>
      <c r="F3198" s="398">
        <v>330.7</v>
      </c>
      <c r="G3198" s="153">
        <f t="shared" si="315"/>
        <v>66.14</v>
      </c>
      <c r="H3198" s="226">
        <f t="shared" si="316"/>
        <v>396.84</v>
      </c>
    </row>
    <row r="3199" spans="2:8" x14ac:dyDescent="0.25">
      <c r="B3199" s="409">
        <v>2.25</v>
      </c>
      <c r="C3199" s="129" t="s">
        <v>4413</v>
      </c>
      <c r="D3199" s="162" t="s">
        <v>4022</v>
      </c>
      <c r="E3199" s="162" t="s">
        <v>3742</v>
      </c>
      <c r="F3199" s="398">
        <v>337</v>
      </c>
      <c r="G3199" s="153">
        <f t="shared" si="315"/>
        <v>67.400000000000006</v>
      </c>
      <c r="H3199" s="226">
        <f t="shared" si="316"/>
        <v>404.4</v>
      </c>
    </row>
    <row r="3200" spans="2:8" ht="31.5" x14ac:dyDescent="0.25">
      <c r="B3200" s="409">
        <v>2.2599999999999998</v>
      </c>
      <c r="C3200" s="129" t="s">
        <v>4414</v>
      </c>
      <c r="D3200" s="396" t="s">
        <v>4415</v>
      </c>
      <c r="E3200" s="162" t="s">
        <v>3742</v>
      </c>
      <c r="F3200" s="398">
        <v>561.6</v>
      </c>
      <c r="G3200" s="153">
        <f t="shared" si="315"/>
        <v>112.32</v>
      </c>
      <c r="H3200" s="226">
        <f t="shared" si="316"/>
        <v>673.92000000000007</v>
      </c>
    </row>
    <row r="3201" spans="2:8" x14ac:dyDescent="0.25">
      <c r="B3201" s="409">
        <v>2.27</v>
      </c>
      <c r="C3201" s="129" t="s">
        <v>4416</v>
      </c>
      <c r="D3201" s="162" t="s">
        <v>4022</v>
      </c>
      <c r="E3201" s="162" t="s">
        <v>3742</v>
      </c>
      <c r="F3201" s="398">
        <v>209.7</v>
      </c>
      <c r="G3201" s="153">
        <f t="shared" si="315"/>
        <v>41.94</v>
      </c>
      <c r="H3201" s="226">
        <f t="shared" si="316"/>
        <v>251.64</v>
      </c>
    </row>
    <row r="3202" spans="2:8" x14ac:dyDescent="0.25">
      <c r="B3202" s="409">
        <v>2.2799999999999998</v>
      </c>
      <c r="C3202" s="129" t="s">
        <v>4417</v>
      </c>
      <c r="D3202" s="162" t="s">
        <v>3826</v>
      </c>
      <c r="E3202" s="162" t="s">
        <v>3742</v>
      </c>
      <c r="F3202" s="398">
        <v>269.60000000000002</v>
      </c>
      <c r="G3202" s="153">
        <f t="shared" si="315"/>
        <v>53.92</v>
      </c>
      <c r="H3202" s="226">
        <f t="shared" si="316"/>
        <v>323.52000000000004</v>
      </c>
    </row>
    <row r="3203" spans="2:8" x14ac:dyDescent="0.25">
      <c r="B3203" s="406">
        <v>3</v>
      </c>
      <c r="C3203" s="422" t="s">
        <v>4418</v>
      </c>
      <c r="D3203" s="422"/>
      <c r="E3203" s="422"/>
      <c r="F3203" s="422"/>
      <c r="G3203" s="395"/>
      <c r="H3203" s="407"/>
    </row>
    <row r="3204" spans="2:8" ht="31.5" x14ac:dyDescent="0.25">
      <c r="B3204" s="408">
        <v>3.1</v>
      </c>
      <c r="C3204" s="129" t="s">
        <v>4419</v>
      </c>
      <c r="D3204" s="162" t="s">
        <v>3832</v>
      </c>
      <c r="E3204" s="162" t="s">
        <v>3742</v>
      </c>
      <c r="F3204" s="398">
        <v>112.3</v>
      </c>
      <c r="G3204" s="153">
        <f t="shared" ref="G3204:G3227" si="317">ROUND(F3204*0.2,2)</f>
        <v>22.46</v>
      </c>
      <c r="H3204" s="226">
        <f t="shared" ref="H3204:H3227" si="318">G3204+F3204</f>
        <v>134.76</v>
      </c>
    </row>
    <row r="3205" spans="2:8" x14ac:dyDescent="0.25">
      <c r="B3205" s="408">
        <v>3.2</v>
      </c>
      <c r="C3205" s="129" t="s">
        <v>4420</v>
      </c>
      <c r="D3205" s="162" t="s">
        <v>4012</v>
      </c>
      <c r="E3205" s="162" t="s">
        <v>3742</v>
      </c>
      <c r="F3205" s="398">
        <v>538.70000000000005</v>
      </c>
      <c r="G3205" s="153">
        <f t="shared" si="317"/>
        <v>107.74</v>
      </c>
      <c r="H3205" s="226">
        <f t="shared" si="318"/>
        <v>646.44000000000005</v>
      </c>
    </row>
    <row r="3206" spans="2:8" x14ac:dyDescent="0.25">
      <c r="B3206" s="408">
        <v>3.3</v>
      </c>
      <c r="C3206" s="129" t="s">
        <v>4421</v>
      </c>
      <c r="D3206" s="162" t="s">
        <v>4091</v>
      </c>
      <c r="E3206" s="162" t="s">
        <v>3742</v>
      </c>
      <c r="F3206" s="398">
        <v>538.70000000000005</v>
      </c>
      <c r="G3206" s="153">
        <f t="shared" si="317"/>
        <v>107.74</v>
      </c>
      <c r="H3206" s="226">
        <f t="shared" si="318"/>
        <v>646.44000000000005</v>
      </c>
    </row>
    <row r="3207" spans="2:8" x14ac:dyDescent="0.25">
      <c r="B3207" s="408">
        <v>3.4</v>
      </c>
      <c r="C3207" s="129" t="s">
        <v>4422</v>
      </c>
      <c r="D3207" s="162" t="s">
        <v>4091</v>
      </c>
      <c r="E3207" s="162" t="s">
        <v>3742</v>
      </c>
      <c r="F3207" s="398">
        <v>538.70000000000005</v>
      </c>
      <c r="G3207" s="153">
        <f t="shared" si="317"/>
        <v>107.74</v>
      </c>
      <c r="H3207" s="226">
        <f t="shared" si="318"/>
        <v>646.44000000000005</v>
      </c>
    </row>
    <row r="3208" spans="2:8" x14ac:dyDescent="0.25">
      <c r="B3208" s="408">
        <v>3.5</v>
      </c>
      <c r="C3208" s="129" t="s">
        <v>4423</v>
      </c>
      <c r="D3208" s="162" t="s">
        <v>4135</v>
      </c>
      <c r="E3208" s="162" t="s">
        <v>3742</v>
      </c>
      <c r="F3208" s="398">
        <v>538.70000000000005</v>
      </c>
      <c r="G3208" s="153">
        <f t="shared" si="317"/>
        <v>107.74</v>
      </c>
      <c r="H3208" s="226">
        <f t="shared" si="318"/>
        <v>646.44000000000005</v>
      </c>
    </row>
    <row r="3209" spans="2:8" x14ac:dyDescent="0.25">
      <c r="B3209" s="408">
        <v>3.6</v>
      </c>
      <c r="C3209" s="129" t="s">
        <v>4424</v>
      </c>
      <c r="D3209" s="162" t="s">
        <v>3826</v>
      </c>
      <c r="E3209" s="162" t="s">
        <v>3742</v>
      </c>
      <c r="F3209" s="398">
        <v>555.79999999999995</v>
      </c>
      <c r="G3209" s="153">
        <f t="shared" si="317"/>
        <v>111.16</v>
      </c>
      <c r="H3209" s="226">
        <f t="shared" si="318"/>
        <v>666.95999999999992</v>
      </c>
    </row>
    <row r="3210" spans="2:8" x14ac:dyDescent="0.25">
      <c r="B3210" s="408">
        <v>3.7</v>
      </c>
      <c r="C3210" s="129" t="s">
        <v>4425</v>
      </c>
      <c r="D3210" s="162" t="s">
        <v>4022</v>
      </c>
      <c r="E3210" s="162" t="s">
        <v>3742</v>
      </c>
      <c r="F3210" s="398">
        <v>526.70000000000005</v>
      </c>
      <c r="G3210" s="153">
        <f t="shared" si="317"/>
        <v>105.34</v>
      </c>
      <c r="H3210" s="226">
        <f t="shared" si="318"/>
        <v>632.04000000000008</v>
      </c>
    </row>
    <row r="3211" spans="2:8" x14ac:dyDescent="0.25">
      <c r="B3211" s="408">
        <v>3.8</v>
      </c>
      <c r="C3211" s="129" t="s">
        <v>4426</v>
      </c>
      <c r="D3211" s="162" t="s">
        <v>4022</v>
      </c>
      <c r="E3211" s="162" t="s">
        <v>3742</v>
      </c>
      <c r="F3211" s="398">
        <v>526.70000000000005</v>
      </c>
      <c r="G3211" s="153">
        <f t="shared" si="317"/>
        <v>105.34</v>
      </c>
      <c r="H3211" s="226">
        <f t="shared" si="318"/>
        <v>632.04000000000008</v>
      </c>
    </row>
    <row r="3212" spans="2:8" x14ac:dyDescent="0.25">
      <c r="B3212" s="408">
        <v>3.9</v>
      </c>
      <c r="C3212" s="129" t="s">
        <v>4427</v>
      </c>
      <c r="D3212" s="162" t="s">
        <v>3826</v>
      </c>
      <c r="E3212" s="162" t="s">
        <v>3742</v>
      </c>
      <c r="F3212" s="398">
        <v>621.9</v>
      </c>
      <c r="G3212" s="153">
        <f t="shared" si="317"/>
        <v>124.38</v>
      </c>
      <c r="H3212" s="226">
        <f t="shared" si="318"/>
        <v>746.28</v>
      </c>
    </row>
    <row r="3213" spans="2:8" x14ac:dyDescent="0.25">
      <c r="B3213" s="409">
        <v>3.1</v>
      </c>
      <c r="C3213" s="129" t="s">
        <v>3990</v>
      </c>
      <c r="D3213" s="162" t="s">
        <v>3949</v>
      </c>
      <c r="E3213" s="162" t="s">
        <v>3742</v>
      </c>
      <c r="F3213" s="398">
        <v>337</v>
      </c>
      <c r="G3213" s="153">
        <f t="shared" si="317"/>
        <v>67.400000000000006</v>
      </c>
      <c r="H3213" s="226">
        <f t="shared" si="318"/>
        <v>404.4</v>
      </c>
    </row>
    <row r="3214" spans="2:8" x14ac:dyDescent="0.25">
      <c r="B3214" s="409">
        <v>3.11</v>
      </c>
      <c r="C3214" s="129" t="s">
        <v>4428</v>
      </c>
      <c r="D3214" s="162" t="s">
        <v>3826</v>
      </c>
      <c r="E3214" s="162" t="s">
        <v>3742</v>
      </c>
      <c r="F3214" s="398">
        <v>128.5</v>
      </c>
      <c r="G3214" s="153">
        <f t="shared" si="317"/>
        <v>25.7</v>
      </c>
      <c r="H3214" s="226">
        <f t="shared" si="318"/>
        <v>154.19999999999999</v>
      </c>
    </row>
    <row r="3215" spans="2:8" x14ac:dyDescent="0.25">
      <c r="B3215" s="409">
        <v>3.12</v>
      </c>
      <c r="C3215" s="129" t="s">
        <v>4429</v>
      </c>
      <c r="D3215" s="162" t="s">
        <v>4012</v>
      </c>
      <c r="E3215" s="162" t="s">
        <v>3742</v>
      </c>
      <c r="F3215" s="398">
        <v>312</v>
      </c>
      <c r="G3215" s="153">
        <f t="shared" si="317"/>
        <v>62.4</v>
      </c>
      <c r="H3215" s="226">
        <f t="shared" si="318"/>
        <v>374.4</v>
      </c>
    </row>
    <row r="3216" spans="2:8" x14ac:dyDescent="0.25">
      <c r="B3216" s="409">
        <v>3.13</v>
      </c>
      <c r="C3216" s="129" t="s">
        <v>4078</v>
      </c>
      <c r="D3216" s="162" t="s">
        <v>3826</v>
      </c>
      <c r="E3216" s="162" t="s">
        <v>3742</v>
      </c>
      <c r="F3216" s="398">
        <v>337</v>
      </c>
      <c r="G3216" s="153">
        <f t="shared" si="317"/>
        <v>67.400000000000006</v>
      </c>
      <c r="H3216" s="226">
        <f t="shared" si="318"/>
        <v>404.4</v>
      </c>
    </row>
    <row r="3217" spans="2:8" x14ac:dyDescent="0.25">
      <c r="B3217" s="409">
        <v>3.14</v>
      </c>
      <c r="C3217" s="129" t="s">
        <v>4253</v>
      </c>
      <c r="D3217" s="162" t="s">
        <v>3826</v>
      </c>
      <c r="E3217" s="162" t="s">
        <v>3742</v>
      </c>
      <c r="F3217" s="398">
        <v>361.9</v>
      </c>
      <c r="G3217" s="153">
        <f t="shared" si="317"/>
        <v>72.38</v>
      </c>
      <c r="H3217" s="226">
        <f t="shared" si="318"/>
        <v>434.28</v>
      </c>
    </row>
    <row r="3218" spans="2:8" ht="31.5" x14ac:dyDescent="0.25">
      <c r="B3218" s="409">
        <v>3.15</v>
      </c>
      <c r="C3218" s="129" t="s">
        <v>4430</v>
      </c>
      <c r="D3218" s="162" t="s">
        <v>4012</v>
      </c>
      <c r="E3218" s="162" t="s">
        <v>3742</v>
      </c>
      <c r="F3218" s="398">
        <v>532.9</v>
      </c>
      <c r="G3218" s="153">
        <f t="shared" si="317"/>
        <v>106.58</v>
      </c>
      <c r="H3218" s="226">
        <f t="shared" si="318"/>
        <v>639.48</v>
      </c>
    </row>
    <row r="3219" spans="2:8" x14ac:dyDescent="0.25">
      <c r="B3219" s="409">
        <v>3.16</v>
      </c>
      <c r="C3219" s="129" t="s">
        <v>4431</v>
      </c>
      <c r="D3219" s="162" t="s">
        <v>4022</v>
      </c>
      <c r="E3219" s="162" t="s">
        <v>3742</v>
      </c>
      <c r="F3219" s="398">
        <v>299.5</v>
      </c>
      <c r="G3219" s="153">
        <f t="shared" si="317"/>
        <v>59.9</v>
      </c>
      <c r="H3219" s="226">
        <f t="shared" si="318"/>
        <v>359.4</v>
      </c>
    </row>
    <row r="3220" spans="2:8" x14ac:dyDescent="0.25">
      <c r="B3220" s="409">
        <v>3.17</v>
      </c>
      <c r="C3220" s="129" t="s">
        <v>4432</v>
      </c>
      <c r="D3220" s="162" t="s">
        <v>4257</v>
      </c>
      <c r="E3220" s="162" t="s">
        <v>3742</v>
      </c>
      <c r="F3220" s="398">
        <v>187.2</v>
      </c>
      <c r="G3220" s="153">
        <f t="shared" si="317"/>
        <v>37.44</v>
      </c>
      <c r="H3220" s="226">
        <f t="shared" si="318"/>
        <v>224.64</v>
      </c>
    </row>
    <row r="3221" spans="2:8" x14ac:dyDescent="0.25">
      <c r="B3221" s="409">
        <v>3.18</v>
      </c>
      <c r="C3221" s="129" t="s">
        <v>4433</v>
      </c>
      <c r="D3221" s="162" t="s">
        <v>4022</v>
      </c>
      <c r="E3221" s="162" t="s">
        <v>3742</v>
      </c>
      <c r="F3221" s="398">
        <v>249.6</v>
      </c>
      <c r="G3221" s="153">
        <f t="shared" si="317"/>
        <v>49.92</v>
      </c>
      <c r="H3221" s="226">
        <f t="shared" si="318"/>
        <v>299.52</v>
      </c>
    </row>
    <row r="3222" spans="2:8" x14ac:dyDescent="0.25">
      <c r="B3222" s="409">
        <v>3.19</v>
      </c>
      <c r="C3222" s="129" t="s">
        <v>4357</v>
      </c>
      <c r="D3222" s="162" t="s">
        <v>4022</v>
      </c>
      <c r="E3222" s="162" t="s">
        <v>3742</v>
      </c>
      <c r="F3222" s="398">
        <v>249.6</v>
      </c>
      <c r="G3222" s="153">
        <f t="shared" si="317"/>
        <v>49.92</v>
      </c>
      <c r="H3222" s="226">
        <f t="shared" si="318"/>
        <v>299.52</v>
      </c>
    </row>
    <row r="3223" spans="2:8" x14ac:dyDescent="0.25">
      <c r="B3223" s="409">
        <v>3.2</v>
      </c>
      <c r="C3223" s="129" t="s">
        <v>4303</v>
      </c>
      <c r="D3223" s="162" t="s">
        <v>4022</v>
      </c>
      <c r="E3223" s="162" t="s">
        <v>3742</v>
      </c>
      <c r="F3223" s="398">
        <v>249.6</v>
      </c>
      <c r="G3223" s="153">
        <f t="shared" si="317"/>
        <v>49.92</v>
      </c>
      <c r="H3223" s="226">
        <f t="shared" si="318"/>
        <v>299.52</v>
      </c>
    </row>
    <row r="3224" spans="2:8" x14ac:dyDescent="0.25">
      <c r="B3224" s="409">
        <v>3.21</v>
      </c>
      <c r="C3224" s="129" t="s">
        <v>4052</v>
      </c>
      <c r="D3224" s="162" t="s">
        <v>3826</v>
      </c>
      <c r="E3224" s="162" t="s">
        <v>3742</v>
      </c>
      <c r="F3224" s="398">
        <v>332.8</v>
      </c>
      <c r="G3224" s="153">
        <f t="shared" si="317"/>
        <v>66.56</v>
      </c>
      <c r="H3224" s="226">
        <f t="shared" si="318"/>
        <v>399.36</v>
      </c>
    </row>
    <row r="3225" spans="2:8" x14ac:dyDescent="0.25">
      <c r="B3225" s="409">
        <v>3.22</v>
      </c>
      <c r="C3225" s="129" t="s">
        <v>4434</v>
      </c>
      <c r="D3225" s="162" t="s">
        <v>3826</v>
      </c>
      <c r="E3225" s="162" t="s">
        <v>3742</v>
      </c>
      <c r="F3225" s="398">
        <v>124.8</v>
      </c>
      <c r="G3225" s="153">
        <f t="shared" si="317"/>
        <v>24.96</v>
      </c>
      <c r="H3225" s="226">
        <f t="shared" si="318"/>
        <v>149.76</v>
      </c>
    </row>
    <row r="3226" spans="2:8" x14ac:dyDescent="0.25">
      <c r="B3226" s="409">
        <v>3.23</v>
      </c>
      <c r="C3226" s="129" t="s">
        <v>4158</v>
      </c>
      <c r="D3226" s="162" t="s">
        <v>4012</v>
      </c>
      <c r="E3226" s="162" t="s">
        <v>3742</v>
      </c>
      <c r="F3226" s="398">
        <v>374.4</v>
      </c>
      <c r="G3226" s="153">
        <f t="shared" si="317"/>
        <v>74.88</v>
      </c>
      <c r="H3226" s="226">
        <f t="shared" si="318"/>
        <v>449.28</v>
      </c>
    </row>
    <row r="3227" spans="2:8" x14ac:dyDescent="0.25">
      <c r="B3227" s="409">
        <v>3.24</v>
      </c>
      <c r="C3227" s="129" t="s">
        <v>4435</v>
      </c>
      <c r="D3227" s="162" t="s">
        <v>3764</v>
      </c>
      <c r="E3227" s="162" t="s">
        <v>3742</v>
      </c>
      <c r="F3227" s="398">
        <v>753</v>
      </c>
      <c r="G3227" s="153">
        <f t="shared" si="317"/>
        <v>150.6</v>
      </c>
      <c r="H3227" s="226">
        <f t="shared" si="318"/>
        <v>903.6</v>
      </c>
    </row>
    <row r="3228" spans="2:8" x14ac:dyDescent="0.25">
      <c r="B3228" s="406">
        <v>4</v>
      </c>
      <c r="C3228" s="422" t="s">
        <v>4436</v>
      </c>
      <c r="D3228" s="422"/>
      <c r="E3228" s="422"/>
      <c r="F3228" s="422"/>
      <c r="G3228" s="395"/>
      <c r="H3228" s="407"/>
    </row>
    <row r="3229" spans="2:8" x14ac:dyDescent="0.25">
      <c r="B3229" s="408">
        <v>4.0999999999999996</v>
      </c>
      <c r="C3229" s="129" t="s">
        <v>3988</v>
      </c>
      <c r="D3229" s="162" t="s">
        <v>3832</v>
      </c>
      <c r="E3229" s="162" t="s">
        <v>3742</v>
      </c>
      <c r="F3229" s="398">
        <v>37.4</v>
      </c>
      <c r="G3229" s="153">
        <f t="shared" ref="G3229:G3239" si="319">ROUND(F3229*0.2,2)</f>
        <v>7.48</v>
      </c>
      <c r="H3229" s="226">
        <f t="shared" ref="H3229:H3239" si="320">G3229+F3229</f>
        <v>44.879999999999995</v>
      </c>
    </row>
    <row r="3230" spans="2:8" x14ac:dyDescent="0.25">
      <c r="B3230" s="408">
        <v>4.2</v>
      </c>
      <c r="C3230" s="129" t="s">
        <v>4045</v>
      </c>
      <c r="D3230" s="162" t="s">
        <v>3832</v>
      </c>
      <c r="E3230" s="162" t="s">
        <v>3742</v>
      </c>
      <c r="F3230" s="398">
        <v>37</v>
      </c>
      <c r="G3230" s="153">
        <f t="shared" si="319"/>
        <v>7.4</v>
      </c>
      <c r="H3230" s="226">
        <f t="shared" si="320"/>
        <v>44.4</v>
      </c>
    </row>
    <row r="3231" spans="2:8" x14ac:dyDescent="0.25">
      <c r="B3231" s="408">
        <v>4.3</v>
      </c>
      <c r="C3231" s="129" t="s">
        <v>3987</v>
      </c>
      <c r="D3231" s="162" t="s">
        <v>3832</v>
      </c>
      <c r="E3231" s="162" t="s">
        <v>3742</v>
      </c>
      <c r="F3231" s="398">
        <v>43.7</v>
      </c>
      <c r="G3231" s="153">
        <f t="shared" si="319"/>
        <v>8.74</v>
      </c>
      <c r="H3231" s="226">
        <f t="shared" si="320"/>
        <v>52.440000000000005</v>
      </c>
    </row>
    <row r="3232" spans="2:8" x14ac:dyDescent="0.25">
      <c r="B3232" s="408">
        <v>4.4000000000000004</v>
      </c>
      <c r="C3232" s="129" t="s">
        <v>4078</v>
      </c>
      <c r="D3232" s="162" t="s">
        <v>3826</v>
      </c>
      <c r="E3232" s="162" t="s">
        <v>3742</v>
      </c>
      <c r="F3232" s="398">
        <v>337</v>
      </c>
      <c r="G3232" s="153">
        <f t="shared" si="319"/>
        <v>67.400000000000006</v>
      </c>
      <c r="H3232" s="226">
        <f t="shared" si="320"/>
        <v>404.4</v>
      </c>
    </row>
    <row r="3233" spans="2:8" x14ac:dyDescent="0.25">
      <c r="B3233" s="408">
        <v>4.5</v>
      </c>
      <c r="C3233" s="129" t="s">
        <v>4279</v>
      </c>
      <c r="D3233" s="162" t="s">
        <v>4156</v>
      </c>
      <c r="E3233" s="162" t="s">
        <v>3742</v>
      </c>
      <c r="F3233" s="398">
        <v>293.3</v>
      </c>
      <c r="G3233" s="153">
        <f t="shared" si="319"/>
        <v>58.66</v>
      </c>
      <c r="H3233" s="226">
        <f t="shared" si="320"/>
        <v>351.96000000000004</v>
      </c>
    </row>
    <row r="3234" spans="2:8" x14ac:dyDescent="0.25">
      <c r="B3234" s="408">
        <v>4.5999999999999996</v>
      </c>
      <c r="C3234" s="129" t="s">
        <v>4159</v>
      </c>
      <c r="D3234" s="162" t="s">
        <v>3826</v>
      </c>
      <c r="E3234" s="162" t="s">
        <v>3742</v>
      </c>
      <c r="F3234" s="398">
        <v>555.4</v>
      </c>
      <c r="G3234" s="153">
        <f t="shared" si="319"/>
        <v>111.08</v>
      </c>
      <c r="H3234" s="226">
        <f t="shared" si="320"/>
        <v>666.48</v>
      </c>
    </row>
    <row r="3235" spans="2:8" x14ac:dyDescent="0.25">
      <c r="B3235" s="408">
        <v>4.7</v>
      </c>
      <c r="C3235" s="129" t="s">
        <v>4437</v>
      </c>
      <c r="D3235" s="162" t="s">
        <v>4022</v>
      </c>
      <c r="E3235" s="162" t="s">
        <v>3742</v>
      </c>
      <c r="F3235" s="398">
        <v>479.4</v>
      </c>
      <c r="G3235" s="153">
        <f t="shared" si="319"/>
        <v>95.88</v>
      </c>
      <c r="H3235" s="226">
        <f t="shared" si="320"/>
        <v>575.28</v>
      </c>
    </row>
    <row r="3236" spans="2:8" x14ac:dyDescent="0.25">
      <c r="B3236" s="408">
        <v>4.8</v>
      </c>
      <c r="C3236" s="129" t="s">
        <v>4423</v>
      </c>
      <c r="D3236" s="162" t="s">
        <v>4022</v>
      </c>
      <c r="E3236" s="162" t="s">
        <v>3742</v>
      </c>
      <c r="F3236" s="398">
        <v>538.70000000000005</v>
      </c>
      <c r="G3236" s="153">
        <f t="shared" si="319"/>
        <v>107.74</v>
      </c>
      <c r="H3236" s="226">
        <f t="shared" si="320"/>
        <v>646.44000000000005</v>
      </c>
    </row>
    <row r="3237" spans="2:8" x14ac:dyDescent="0.25">
      <c r="B3237" s="408">
        <v>4.9000000000000004</v>
      </c>
      <c r="C3237" s="129" t="s">
        <v>4420</v>
      </c>
      <c r="D3237" s="162" t="s">
        <v>4012</v>
      </c>
      <c r="E3237" s="162" t="s">
        <v>3742</v>
      </c>
      <c r="F3237" s="398">
        <v>538.70000000000005</v>
      </c>
      <c r="G3237" s="153">
        <f t="shared" si="319"/>
        <v>107.74</v>
      </c>
      <c r="H3237" s="226">
        <f t="shared" si="320"/>
        <v>646.44000000000005</v>
      </c>
    </row>
    <row r="3238" spans="2:8" x14ac:dyDescent="0.25">
      <c r="B3238" s="409">
        <v>4.0999999999999996</v>
      </c>
      <c r="C3238" s="129" t="s">
        <v>4438</v>
      </c>
      <c r="D3238" s="162" t="s">
        <v>3826</v>
      </c>
      <c r="E3238" s="162" t="s">
        <v>3742</v>
      </c>
      <c r="F3238" s="398">
        <v>135.19999999999999</v>
      </c>
      <c r="G3238" s="153">
        <f t="shared" si="319"/>
        <v>27.04</v>
      </c>
      <c r="H3238" s="226">
        <f t="shared" si="320"/>
        <v>162.23999999999998</v>
      </c>
    </row>
    <row r="3239" spans="2:8" x14ac:dyDescent="0.25">
      <c r="B3239" s="409">
        <v>4.1100000000000003</v>
      </c>
      <c r="C3239" s="129" t="s">
        <v>4439</v>
      </c>
      <c r="D3239" s="162" t="s">
        <v>4022</v>
      </c>
      <c r="E3239" s="162" t="s">
        <v>3742</v>
      </c>
      <c r="F3239" s="398">
        <v>192.2</v>
      </c>
      <c r="G3239" s="153">
        <f t="shared" si="319"/>
        <v>38.44</v>
      </c>
      <c r="H3239" s="226">
        <f t="shared" si="320"/>
        <v>230.64</v>
      </c>
    </row>
    <row r="3240" spans="2:8" x14ac:dyDescent="0.25">
      <c r="B3240" s="413" t="s">
        <v>4440</v>
      </c>
      <c r="C3240" s="422" t="s">
        <v>4441</v>
      </c>
      <c r="D3240" s="422"/>
      <c r="E3240" s="422"/>
      <c r="F3240" s="422"/>
      <c r="G3240" s="395"/>
      <c r="H3240" s="407"/>
    </row>
    <row r="3241" spans="2:8" x14ac:dyDescent="0.25">
      <c r="B3241" s="412">
        <v>1</v>
      </c>
      <c r="C3241" s="129" t="s">
        <v>4201</v>
      </c>
      <c r="D3241" s="162" t="s">
        <v>3949</v>
      </c>
      <c r="E3241" s="162" t="s">
        <v>3742</v>
      </c>
      <c r="F3241" s="398">
        <v>43.7</v>
      </c>
      <c r="G3241" s="153">
        <f t="shared" ref="G3241:G3304" si="321">ROUND(F3241*0.2,2)</f>
        <v>8.74</v>
      </c>
      <c r="H3241" s="226">
        <f t="shared" ref="H3241:H3304" si="322">G3241+F3241</f>
        <v>52.440000000000005</v>
      </c>
    </row>
    <row r="3242" spans="2:8" x14ac:dyDescent="0.25">
      <c r="B3242" s="412">
        <v>2</v>
      </c>
      <c r="C3242" s="129" t="s">
        <v>3987</v>
      </c>
      <c r="D3242" s="162" t="s">
        <v>3949</v>
      </c>
      <c r="E3242" s="162" t="s">
        <v>3742</v>
      </c>
      <c r="F3242" s="398">
        <v>43.7</v>
      </c>
      <c r="G3242" s="153">
        <f t="shared" si="321"/>
        <v>8.74</v>
      </c>
      <c r="H3242" s="226">
        <f t="shared" si="322"/>
        <v>52.440000000000005</v>
      </c>
    </row>
    <row r="3243" spans="2:8" x14ac:dyDescent="0.25">
      <c r="B3243" s="412">
        <v>3</v>
      </c>
      <c r="C3243" s="129" t="s">
        <v>4035</v>
      </c>
      <c r="D3243" s="162" t="s">
        <v>3832</v>
      </c>
      <c r="E3243" s="162" t="s">
        <v>3742</v>
      </c>
      <c r="F3243" s="398">
        <v>37.4</v>
      </c>
      <c r="G3243" s="153">
        <f t="shared" si="321"/>
        <v>7.48</v>
      </c>
      <c r="H3243" s="226">
        <f t="shared" si="322"/>
        <v>44.879999999999995</v>
      </c>
    </row>
    <row r="3244" spans="2:8" x14ac:dyDescent="0.25">
      <c r="B3244" s="412">
        <v>4</v>
      </c>
      <c r="C3244" s="129" t="s">
        <v>3988</v>
      </c>
      <c r="D3244" s="162" t="s">
        <v>3832</v>
      </c>
      <c r="E3244" s="162" t="s">
        <v>3742</v>
      </c>
      <c r="F3244" s="398">
        <v>56.2</v>
      </c>
      <c r="G3244" s="153">
        <f t="shared" si="321"/>
        <v>11.24</v>
      </c>
      <c r="H3244" s="226">
        <f t="shared" si="322"/>
        <v>67.44</v>
      </c>
    </row>
    <row r="3245" spans="2:8" x14ac:dyDescent="0.25">
      <c r="B3245" s="412">
        <v>5</v>
      </c>
      <c r="C3245" s="129" t="s">
        <v>4442</v>
      </c>
      <c r="D3245" s="162" t="s">
        <v>3949</v>
      </c>
      <c r="E3245" s="162" t="s">
        <v>3742</v>
      </c>
      <c r="F3245" s="398">
        <v>137.30000000000001</v>
      </c>
      <c r="G3245" s="153">
        <f t="shared" si="321"/>
        <v>27.46</v>
      </c>
      <c r="H3245" s="226">
        <f t="shared" si="322"/>
        <v>164.76000000000002</v>
      </c>
    </row>
    <row r="3246" spans="2:8" x14ac:dyDescent="0.25">
      <c r="B3246" s="412">
        <v>6</v>
      </c>
      <c r="C3246" s="129" t="s">
        <v>4443</v>
      </c>
      <c r="D3246" s="162" t="s">
        <v>3949</v>
      </c>
      <c r="E3246" s="162" t="s">
        <v>3742</v>
      </c>
      <c r="F3246" s="398">
        <v>149.80000000000001</v>
      </c>
      <c r="G3246" s="153">
        <f t="shared" si="321"/>
        <v>29.96</v>
      </c>
      <c r="H3246" s="226">
        <f t="shared" si="322"/>
        <v>179.76000000000002</v>
      </c>
    </row>
    <row r="3247" spans="2:8" x14ac:dyDescent="0.25">
      <c r="B3247" s="412">
        <v>7</v>
      </c>
      <c r="C3247" s="129" t="s">
        <v>4444</v>
      </c>
      <c r="D3247" s="162" t="s">
        <v>4022</v>
      </c>
      <c r="E3247" s="162" t="s">
        <v>3742</v>
      </c>
      <c r="F3247" s="398">
        <v>360.7</v>
      </c>
      <c r="G3247" s="153">
        <f t="shared" si="321"/>
        <v>72.14</v>
      </c>
      <c r="H3247" s="226">
        <f t="shared" si="322"/>
        <v>432.84</v>
      </c>
    </row>
    <row r="3248" spans="2:8" ht="31.5" x14ac:dyDescent="0.25">
      <c r="B3248" s="412">
        <v>8</v>
      </c>
      <c r="C3248" s="129" t="s">
        <v>4445</v>
      </c>
      <c r="D3248" s="396" t="s">
        <v>4446</v>
      </c>
      <c r="E3248" s="162" t="s">
        <v>3742</v>
      </c>
      <c r="F3248" s="398">
        <v>360.7</v>
      </c>
      <c r="G3248" s="153">
        <f t="shared" si="321"/>
        <v>72.14</v>
      </c>
      <c r="H3248" s="226">
        <f t="shared" si="322"/>
        <v>432.84</v>
      </c>
    </row>
    <row r="3249" spans="2:8" ht="31.5" x14ac:dyDescent="0.25">
      <c r="B3249" s="412">
        <v>9</v>
      </c>
      <c r="C3249" s="129" t="s">
        <v>4447</v>
      </c>
      <c r="D3249" s="396" t="s">
        <v>4446</v>
      </c>
      <c r="E3249" s="162" t="s">
        <v>3742</v>
      </c>
      <c r="F3249" s="398">
        <v>360.7</v>
      </c>
      <c r="G3249" s="153">
        <f t="shared" si="321"/>
        <v>72.14</v>
      </c>
      <c r="H3249" s="226">
        <f t="shared" si="322"/>
        <v>432.84</v>
      </c>
    </row>
    <row r="3250" spans="2:8" ht="31.5" x14ac:dyDescent="0.25">
      <c r="B3250" s="412">
        <v>10</v>
      </c>
      <c r="C3250" s="129" t="s">
        <v>4448</v>
      </c>
      <c r="D3250" s="396" t="s">
        <v>4449</v>
      </c>
      <c r="E3250" s="162" t="s">
        <v>3742</v>
      </c>
      <c r="F3250" s="398">
        <v>374.4</v>
      </c>
      <c r="G3250" s="153">
        <f t="shared" si="321"/>
        <v>74.88</v>
      </c>
      <c r="H3250" s="226">
        <f t="shared" si="322"/>
        <v>449.28</v>
      </c>
    </row>
    <row r="3251" spans="2:8" ht="31.5" x14ac:dyDescent="0.25">
      <c r="B3251" s="412">
        <v>11</v>
      </c>
      <c r="C3251" s="129" t="s">
        <v>4450</v>
      </c>
      <c r="D3251" s="396" t="s">
        <v>4451</v>
      </c>
      <c r="E3251" s="162" t="s">
        <v>3742</v>
      </c>
      <c r="F3251" s="398">
        <v>349.4</v>
      </c>
      <c r="G3251" s="153">
        <f t="shared" si="321"/>
        <v>69.88</v>
      </c>
      <c r="H3251" s="226">
        <f t="shared" si="322"/>
        <v>419.28</v>
      </c>
    </row>
    <row r="3252" spans="2:8" ht="31.5" x14ac:dyDescent="0.25">
      <c r="B3252" s="412">
        <v>12</v>
      </c>
      <c r="C3252" s="129" t="s">
        <v>4452</v>
      </c>
      <c r="D3252" s="396" t="s">
        <v>4451</v>
      </c>
      <c r="E3252" s="162" t="s">
        <v>3742</v>
      </c>
      <c r="F3252" s="398">
        <v>349.4</v>
      </c>
      <c r="G3252" s="153">
        <f t="shared" si="321"/>
        <v>69.88</v>
      </c>
      <c r="H3252" s="226">
        <f t="shared" si="322"/>
        <v>419.28</v>
      </c>
    </row>
    <row r="3253" spans="2:8" ht="31.5" x14ac:dyDescent="0.25">
      <c r="B3253" s="412">
        <v>13</v>
      </c>
      <c r="C3253" s="129" t="s">
        <v>4453</v>
      </c>
      <c r="D3253" s="396" t="s">
        <v>4454</v>
      </c>
      <c r="E3253" s="162" t="s">
        <v>3742</v>
      </c>
      <c r="F3253" s="398">
        <v>349.4</v>
      </c>
      <c r="G3253" s="153">
        <f t="shared" si="321"/>
        <v>69.88</v>
      </c>
      <c r="H3253" s="226">
        <f t="shared" si="322"/>
        <v>419.28</v>
      </c>
    </row>
    <row r="3254" spans="2:8" ht="31.5" x14ac:dyDescent="0.25">
      <c r="B3254" s="412">
        <v>14</v>
      </c>
      <c r="C3254" s="129" t="s">
        <v>4455</v>
      </c>
      <c r="D3254" s="162" t="s">
        <v>4456</v>
      </c>
      <c r="E3254" s="162" t="s">
        <v>3742</v>
      </c>
      <c r="F3254" s="398">
        <v>349.4</v>
      </c>
      <c r="G3254" s="153">
        <f t="shared" si="321"/>
        <v>69.88</v>
      </c>
      <c r="H3254" s="226">
        <f t="shared" si="322"/>
        <v>419.28</v>
      </c>
    </row>
    <row r="3255" spans="2:8" ht="31.5" x14ac:dyDescent="0.25">
      <c r="B3255" s="412">
        <v>15</v>
      </c>
      <c r="C3255" s="129" t="s">
        <v>4457</v>
      </c>
      <c r="D3255" s="162" t="s">
        <v>4458</v>
      </c>
      <c r="E3255" s="162" t="s">
        <v>3742</v>
      </c>
      <c r="F3255" s="398">
        <v>386.9</v>
      </c>
      <c r="G3255" s="153">
        <f t="shared" si="321"/>
        <v>77.38</v>
      </c>
      <c r="H3255" s="226">
        <f t="shared" si="322"/>
        <v>464.28</v>
      </c>
    </row>
    <row r="3256" spans="2:8" x14ac:dyDescent="0.25">
      <c r="B3256" s="412">
        <v>16</v>
      </c>
      <c r="C3256" s="129" t="s">
        <v>4459</v>
      </c>
      <c r="D3256" s="162" t="s">
        <v>3792</v>
      </c>
      <c r="E3256" s="162" t="s">
        <v>3742</v>
      </c>
      <c r="F3256" s="398">
        <v>436.8</v>
      </c>
      <c r="G3256" s="153">
        <f t="shared" si="321"/>
        <v>87.36</v>
      </c>
      <c r="H3256" s="226">
        <f t="shared" si="322"/>
        <v>524.16</v>
      </c>
    </row>
    <row r="3257" spans="2:8" x14ac:dyDescent="0.25">
      <c r="B3257" s="412">
        <v>17</v>
      </c>
      <c r="C3257" s="129" t="s">
        <v>4460</v>
      </c>
      <c r="D3257" s="162" t="s">
        <v>4022</v>
      </c>
      <c r="E3257" s="162" t="s">
        <v>3742</v>
      </c>
      <c r="F3257" s="398">
        <v>436.8</v>
      </c>
      <c r="G3257" s="153">
        <f t="shared" si="321"/>
        <v>87.36</v>
      </c>
      <c r="H3257" s="226">
        <f t="shared" si="322"/>
        <v>524.16</v>
      </c>
    </row>
    <row r="3258" spans="2:8" ht="31.5" x14ac:dyDescent="0.25">
      <c r="B3258" s="412">
        <v>18</v>
      </c>
      <c r="C3258" s="129" t="s">
        <v>4461</v>
      </c>
      <c r="D3258" s="162" t="s">
        <v>4462</v>
      </c>
      <c r="E3258" s="162" t="s">
        <v>3742</v>
      </c>
      <c r="F3258" s="398">
        <v>312</v>
      </c>
      <c r="G3258" s="153">
        <f t="shared" si="321"/>
        <v>62.4</v>
      </c>
      <c r="H3258" s="226">
        <f t="shared" si="322"/>
        <v>374.4</v>
      </c>
    </row>
    <row r="3259" spans="2:8" x14ac:dyDescent="0.25">
      <c r="B3259" s="412">
        <v>19</v>
      </c>
      <c r="C3259" s="129" t="s">
        <v>4463</v>
      </c>
      <c r="D3259" s="162" t="s">
        <v>4012</v>
      </c>
      <c r="E3259" s="162" t="s">
        <v>3742</v>
      </c>
      <c r="F3259" s="398">
        <v>449.3</v>
      </c>
      <c r="G3259" s="153">
        <f t="shared" si="321"/>
        <v>89.86</v>
      </c>
      <c r="H3259" s="226">
        <f t="shared" si="322"/>
        <v>539.16</v>
      </c>
    </row>
    <row r="3260" spans="2:8" x14ac:dyDescent="0.25">
      <c r="B3260" s="412">
        <v>20</v>
      </c>
      <c r="C3260" s="129" t="s">
        <v>4464</v>
      </c>
      <c r="D3260" s="162" t="s">
        <v>3935</v>
      </c>
      <c r="E3260" s="162" t="s">
        <v>3742</v>
      </c>
      <c r="F3260" s="398">
        <v>324.5</v>
      </c>
      <c r="G3260" s="153">
        <f t="shared" si="321"/>
        <v>64.900000000000006</v>
      </c>
      <c r="H3260" s="226">
        <f t="shared" si="322"/>
        <v>389.4</v>
      </c>
    </row>
    <row r="3261" spans="2:8" x14ac:dyDescent="0.25">
      <c r="B3261" s="412">
        <v>21</v>
      </c>
      <c r="C3261" s="129" t="s">
        <v>4465</v>
      </c>
      <c r="D3261" s="162" t="s">
        <v>3935</v>
      </c>
      <c r="E3261" s="162" t="s">
        <v>3742</v>
      </c>
      <c r="F3261" s="398">
        <v>249.6</v>
      </c>
      <c r="G3261" s="153">
        <f t="shared" si="321"/>
        <v>49.92</v>
      </c>
      <c r="H3261" s="226">
        <f t="shared" si="322"/>
        <v>299.52</v>
      </c>
    </row>
    <row r="3262" spans="2:8" ht="31.5" x14ac:dyDescent="0.25">
      <c r="B3262" s="412">
        <v>22</v>
      </c>
      <c r="C3262" s="129" t="s">
        <v>4466</v>
      </c>
      <c r="D3262" s="162" t="s">
        <v>4458</v>
      </c>
      <c r="E3262" s="162" t="s">
        <v>3742</v>
      </c>
      <c r="F3262" s="398">
        <v>287</v>
      </c>
      <c r="G3262" s="153">
        <f t="shared" si="321"/>
        <v>57.4</v>
      </c>
      <c r="H3262" s="226">
        <f t="shared" si="322"/>
        <v>344.4</v>
      </c>
    </row>
    <row r="3263" spans="2:8" ht="31.5" x14ac:dyDescent="0.25">
      <c r="B3263" s="412">
        <v>23</v>
      </c>
      <c r="C3263" s="129" t="s">
        <v>4467</v>
      </c>
      <c r="D3263" s="162" t="s">
        <v>4468</v>
      </c>
      <c r="E3263" s="162" t="s">
        <v>3742</v>
      </c>
      <c r="F3263" s="398">
        <v>424.3</v>
      </c>
      <c r="G3263" s="153">
        <f t="shared" si="321"/>
        <v>84.86</v>
      </c>
      <c r="H3263" s="226">
        <f t="shared" si="322"/>
        <v>509.16</v>
      </c>
    </row>
    <row r="3264" spans="2:8" x14ac:dyDescent="0.25">
      <c r="B3264" s="412">
        <v>24</v>
      </c>
      <c r="C3264" s="129" t="s">
        <v>4469</v>
      </c>
      <c r="D3264" s="162" t="s">
        <v>3820</v>
      </c>
      <c r="E3264" s="162" t="s">
        <v>3742</v>
      </c>
      <c r="F3264" s="398">
        <v>399.4</v>
      </c>
      <c r="G3264" s="153">
        <f t="shared" si="321"/>
        <v>79.88</v>
      </c>
      <c r="H3264" s="226">
        <f t="shared" si="322"/>
        <v>479.28</v>
      </c>
    </row>
    <row r="3265" spans="2:8" x14ac:dyDescent="0.25">
      <c r="B3265" s="412">
        <v>25</v>
      </c>
      <c r="C3265" s="129" t="s">
        <v>4470</v>
      </c>
      <c r="D3265" s="162" t="s">
        <v>4012</v>
      </c>
      <c r="E3265" s="162" t="s">
        <v>3742</v>
      </c>
      <c r="F3265" s="398">
        <v>486.7</v>
      </c>
      <c r="G3265" s="153">
        <f t="shared" si="321"/>
        <v>97.34</v>
      </c>
      <c r="H3265" s="226">
        <f t="shared" si="322"/>
        <v>584.04</v>
      </c>
    </row>
    <row r="3266" spans="2:8" x14ac:dyDescent="0.25">
      <c r="B3266" s="412">
        <v>26</v>
      </c>
      <c r="C3266" s="129" t="s">
        <v>4471</v>
      </c>
      <c r="D3266" s="162" t="s">
        <v>4012</v>
      </c>
      <c r="E3266" s="162" t="s">
        <v>3742</v>
      </c>
      <c r="F3266" s="398">
        <v>486.72</v>
      </c>
      <c r="G3266" s="153">
        <f t="shared" si="321"/>
        <v>97.34</v>
      </c>
      <c r="H3266" s="226">
        <f t="shared" si="322"/>
        <v>584.06000000000006</v>
      </c>
    </row>
    <row r="3267" spans="2:8" x14ac:dyDescent="0.25">
      <c r="B3267" s="412">
        <v>27</v>
      </c>
      <c r="C3267" s="129" t="s">
        <v>4472</v>
      </c>
      <c r="D3267" s="162" t="s">
        <v>4473</v>
      </c>
      <c r="E3267" s="162" t="s">
        <v>3742</v>
      </c>
      <c r="F3267" s="398">
        <v>299.5</v>
      </c>
      <c r="G3267" s="153">
        <f t="shared" si="321"/>
        <v>59.9</v>
      </c>
      <c r="H3267" s="226">
        <f t="shared" si="322"/>
        <v>359.4</v>
      </c>
    </row>
    <row r="3268" spans="2:8" x14ac:dyDescent="0.25">
      <c r="B3268" s="412">
        <v>28</v>
      </c>
      <c r="C3268" s="129" t="s">
        <v>4474</v>
      </c>
      <c r="D3268" s="162" t="s">
        <v>3828</v>
      </c>
      <c r="E3268" s="162" t="s">
        <v>3742</v>
      </c>
      <c r="F3268" s="398">
        <v>349.4</v>
      </c>
      <c r="G3268" s="153">
        <f t="shared" si="321"/>
        <v>69.88</v>
      </c>
      <c r="H3268" s="226">
        <f t="shared" si="322"/>
        <v>419.28</v>
      </c>
    </row>
    <row r="3269" spans="2:8" x14ac:dyDescent="0.25">
      <c r="B3269" s="412">
        <v>29</v>
      </c>
      <c r="C3269" s="129" t="s">
        <v>4475</v>
      </c>
      <c r="D3269" s="162" t="s">
        <v>3764</v>
      </c>
      <c r="E3269" s="162" t="s">
        <v>3742</v>
      </c>
      <c r="F3269" s="398">
        <v>436.8</v>
      </c>
      <c r="G3269" s="153">
        <f t="shared" si="321"/>
        <v>87.36</v>
      </c>
      <c r="H3269" s="226">
        <f t="shared" si="322"/>
        <v>524.16</v>
      </c>
    </row>
    <row r="3270" spans="2:8" x14ac:dyDescent="0.25">
      <c r="B3270" s="412">
        <v>30</v>
      </c>
      <c r="C3270" s="129" t="s">
        <v>4476</v>
      </c>
      <c r="D3270" s="162" t="s">
        <v>3764</v>
      </c>
      <c r="E3270" s="162" t="s">
        <v>3742</v>
      </c>
      <c r="F3270" s="398">
        <v>312</v>
      </c>
      <c r="G3270" s="153">
        <f t="shared" si="321"/>
        <v>62.4</v>
      </c>
      <c r="H3270" s="226">
        <f t="shared" si="322"/>
        <v>374.4</v>
      </c>
    </row>
    <row r="3271" spans="2:8" x14ac:dyDescent="0.25">
      <c r="B3271" s="412">
        <v>31</v>
      </c>
      <c r="C3271" s="129" t="s">
        <v>4477</v>
      </c>
      <c r="D3271" s="162" t="s">
        <v>3764</v>
      </c>
      <c r="E3271" s="162" t="s">
        <v>3742</v>
      </c>
      <c r="F3271" s="398">
        <v>349.4</v>
      </c>
      <c r="G3271" s="153">
        <f t="shared" si="321"/>
        <v>69.88</v>
      </c>
      <c r="H3271" s="226">
        <f t="shared" si="322"/>
        <v>419.28</v>
      </c>
    </row>
    <row r="3272" spans="2:8" x14ac:dyDescent="0.25">
      <c r="B3272" s="412">
        <v>32</v>
      </c>
      <c r="C3272" s="129" t="s">
        <v>4478</v>
      </c>
      <c r="D3272" s="162" t="s">
        <v>3764</v>
      </c>
      <c r="E3272" s="162" t="s">
        <v>3742</v>
      </c>
      <c r="F3272" s="398">
        <v>274.5</v>
      </c>
      <c r="G3272" s="153">
        <f t="shared" si="321"/>
        <v>54.9</v>
      </c>
      <c r="H3272" s="226">
        <f t="shared" si="322"/>
        <v>329.4</v>
      </c>
    </row>
    <row r="3273" spans="2:8" x14ac:dyDescent="0.25">
      <c r="B3273" s="412">
        <v>33</v>
      </c>
      <c r="C3273" s="129" t="s">
        <v>4479</v>
      </c>
      <c r="D3273" s="162" t="s">
        <v>3764</v>
      </c>
      <c r="E3273" s="162" t="s">
        <v>3742</v>
      </c>
      <c r="F3273" s="398">
        <v>299.5</v>
      </c>
      <c r="G3273" s="153">
        <f t="shared" si="321"/>
        <v>59.9</v>
      </c>
      <c r="H3273" s="226">
        <f t="shared" si="322"/>
        <v>359.4</v>
      </c>
    </row>
    <row r="3274" spans="2:8" x14ac:dyDescent="0.25">
      <c r="B3274" s="412">
        <v>34</v>
      </c>
      <c r="C3274" s="129" t="s">
        <v>4480</v>
      </c>
      <c r="D3274" s="162" t="s">
        <v>3764</v>
      </c>
      <c r="E3274" s="162" t="s">
        <v>3742</v>
      </c>
      <c r="F3274" s="398">
        <v>249.6</v>
      </c>
      <c r="G3274" s="153">
        <f t="shared" si="321"/>
        <v>49.92</v>
      </c>
      <c r="H3274" s="226">
        <f t="shared" si="322"/>
        <v>299.52</v>
      </c>
    </row>
    <row r="3275" spans="2:8" x14ac:dyDescent="0.25">
      <c r="B3275" s="412">
        <v>35</v>
      </c>
      <c r="C3275" s="129" t="s">
        <v>4481</v>
      </c>
      <c r="D3275" s="162" t="s">
        <v>4022</v>
      </c>
      <c r="E3275" s="162" t="s">
        <v>3742</v>
      </c>
      <c r="F3275" s="398">
        <v>262.10000000000002</v>
      </c>
      <c r="G3275" s="153">
        <f t="shared" si="321"/>
        <v>52.42</v>
      </c>
      <c r="H3275" s="226">
        <f t="shared" si="322"/>
        <v>314.52000000000004</v>
      </c>
    </row>
    <row r="3276" spans="2:8" x14ac:dyDescent="0.25">
      <c r="B3276" s="412">
        <v>36</v>
      </c>
      <c r="C3276" s="129" t="s">
        <v>4482</v>
      </c>
      <c r="D3276" s="162" t="s">
        <v>4012</v>
      </c>
      <c r="E3276" s="162" t="s">
        <v>3742</v>
      </c>
      <c r="F3276" s="398">
        <v>436.8</v>
      </c>
      <c r="G3276" s="153">
        <f t="shared" si="321"/>
        <v>87.36</v>
      </c>
      <c r="H3276" s="226">
        <f t="shared" si="322"/>
        <v>524.16</v>
      </c>
    </row>
    <row r="3277" spans="2:8" x14ac:dyDescent="0.25">
      <c r="B3277" s="412">
        <v>37</v>
      </c>
      <c r="C3277" s="129" t="s">
        <v>4483</v>
      </c>
      <c r="D3277" s="162" t="s">
        <v>3792</v>
      </c>
      <c r="E3277" s="162" t="s">
        <v>3742</v>
      </c>
      <c r="F3277" s="398">
        <v>162.19999999999999</v>
      </c>
      <c r="G3277" s="153">
        <f t="shared" si="321"/>
        <v>32.44</v>
      </c>
      <c r="H3277" s="226">
        <f t="shared" si="322"/>
        <v>194.64</v>
      </c>
    </row>
    <row r="3278" spans="2:8" x14ac:dyDescent="0.25">
      <c r="B3278" s="412">
        <v>38</v>
      </c>
      <c r="C3278" s="129" t="s">
        <v>4484</v>
      </c>
      <c r="D3278" s="162" t="s">
        <v>3792</v>
      </c>
      <c r="E3278" s="162" t="s">
        <v>3742</v>
      </c>
      <c r="F3278" s="398">
        <v>137.30000000000001</v>
      </c>
      <c r="G3278" s="153">
        <f t="shared" si="321"/>
        <v>27.46</v>
      </c>
      <c r="H3278" s="226">
        <f t="shared" si="322"/>
        <v>164.76000000000002</v>
      </c>
    </row>
    <row r="3279" spans="2:8" x14ac:dyDescent="0.25">
      <c r="B3279" s="412">
        <v>39</v>
      </c>
      <c r="C3279" s="129" t="s">
        <v>4485</v>
      </c>
      <c r="D3279" s="162" t="s">
        <v>4022</v>
      </c>
      <c r="E3279" s="162" t="s">
        <v>3742</v>
      </c>
      <c r="F3279" s="398">
        <v>174.7</v>
      </c>
      <c r="G3279" s="153">
        <f t="shared" si="321"/>
        <v>34.94</v>
      </c>
      <c r="H3279" s="226">
        <f t="shared" si="322"/>
        <v>209.64</v>
      </c>
    </row>
    <row r="3280" spans="2:8" x14ac:dyDescent="0.25">
      <c r="B3280" s="412">
        <v>40</v>
      </c>
      <c r="C3280" s="129" t="s">
        <v>4486</v>
      </c>
      <c r="D3280" s="162" t="s">
        <v>4022</v>
      </c>
      <c r="E3280" s="162" t="s">
        <v>3742</v>
      </c>
      <c r="F3280" s="398">
        <v>262.10000000000002</v>
      </c>
      <c r="G3280" s="153">
        <f t="shared" si="321"/>
        <v>52.42</v>
      </c>
      <c r="H3280" s="226">
        <f t="shared" si="322"/>
        <v>314.52000000000004</v>
      </c>
    </row>
    <row r="3281" spans="2:8" x14ac:dyDescent="0.25">
      <c r="B3281" s="412">
        <v>41</v>
      </c>
      <c r="C3281" s="129" t="s">
        <v>4487</v>
      </c>
      <c r="D3281" s="162" t="s">
        <v>4488</v>
      </c>
      <c r="E3281" s="162" t="s">
        <v>3742</v>
      </c>
      <c r="F3281" s="398">
        <v>424.3</v>
      </c>
      <c r="G3281" s="153">
        <f t="shared" si="321"/>
        <v>84.86</v>
      </c>
      <c r="H3281" s="226">
        <f t="shared" si="322"/>
        <v>509.16</v>
      </c>
    </row>
    <row r="3282" spans="2:8" x14ac:dyDescent="0.25">
      <c r="B3282" s="412">
        <v>42</v>
      </c>
      <c r="C3282" s="129" t="s">
        <v>4435</v>
      </c>
      <c r="D3282" s="162" t="s">
        <v>4488</v>
      </c>
      <c r="E3282" s="162" t="s">
        <v>3742</v>
      </c>
      <c r="F3282" s="398">
        <v>274.60000000000002</v>
      </c>
      <c r="G3282" s="153">
        <f t="shared" si="321"/>
        <v>54.92</v>
      </c>
      <c r="H3282" s="226">
        <f t="shared" si="322"/>
        <v>329.52000000000004</v>
      </c>
    </row>
    <row r="3283" spans="2:8" x14ac:dyDescent="0.25">
      <c r="B3283" s="412">
        <v>43</v>
      </c>
      <c r="C3283" s="129" t="s">
        <v>4489</v>
      </c>
      <c r="D3283" s="162" t="s">
        <v>4012</v>
      </c>
      <c r="E3283" s="162" t="s">
        <v>3742</v>
      </c>
      <c r="F3283" s="398">
        <v>249.6</v>
      </c>
      <c r="G3283" s="153">
        <f t="shared" si="321"/>
        <v>49.92</v>
      </c>
      <c r="H3283" s="226">
        <f t="shared" si="322"/>
        <v>299.52</v>
      </c>
    </row>
    <row r="3284" spans="2:8" x14ac:dyDescent="0.25">
      <c r="B3284" s="412">
        <v>44</v>
      </c>
      <c r="C3284" s="129" t="s">
        <v>4490</v>
      </c>
      <c r="D3284" s="162" t="s">
        <v>4022</v>
      </c>
      <c r="E3284" s="162" t="s">
        <v>3742</v>
      </c>
      <c r="F3284" s="398">
        <v>299.5</v>
      </c>
      <c r="G3284" s="153">
        <f t="shared" si="321"/>
        <v>59.9</v>
      </c>
      <c r="H3284" s="226">
        <f t="shared" si="322"/>
        <v>359.4</v>
      </c>
    </row>
    <row r="3285" spans="2:8" x14ac:dyDescent="0.25">
      <c r="B3285" s="412">
        <v>45</v>
      </c>
      <c r="C3285" s="129" t="s">
        <v>4491</v>
      </c>
      <c r="D3285" s="162" t="s">
        <v>4022</v>
      </c>
      <c r="E3285" s="162" t="s">
        <v>3742</v>
      </c>
      <c r="F3285" s="398">
        <v>299.5</v>
      </c>
      <c r="G3285" s="153">
        <f t="shared" si="321"/>
        <v>59.9</v>
      </c>
      <c r="H3285" s="226">
        <f t="shared" si="322"/>
        <v>359.4</v>
      </c>
    </row>
    <row r="3286" spans="2:8" x14ac:dyDescent="0.25">
      <c r="B3286" s="412">
        <v>46</v>
      </c>
      <c r="C3286" s="129" t="s">
        <v>4492</v>
      </c>
      <c r="D3286" s="162" t="s">
        <v>3820</v>
      </c>
      <c r="E3286" s="162" t="s">
        <v>3742</v>
      </c>
      <c r="F3286" s="398">
        <v>395</v>
      </c>
      <c r="G3286" s="153">
        <f t="shared" si="321"/>
        <v>79</v>
      </c>
      <c r="H3286" s="226">
        <f t="shared" si="322"/>
        <v>474</v>
      </c>
    </row>
    <row r="3287" spans="2:8" x14ac:dyDescent="0.25">
      <c r="B3287" s="412">
        <v>47</v>
      </c>
      <c r="C3287" s="129" t="s">
        <v>4493</v>
      </c>
      <c r="D3287" s="162" t="s">
        <v>3820</v>
      </c>
      <c r="E3287" s="162" t="s">
        <v>3742</v>
      </c>
      <c r="F3287" s="398">
        <v>324.5</v>
      </c>
      <c r="G3287" s="153">
        <f t="shared" si="321"/>
        <v>64.900000000000006</v>
      </c>
      <c r="H3287" s="226">
        <f t="shared" si="322"/>
        <v>389.4</v>
      </c>
    </row>
    <row r="3288" spans="2:8" x14ac:dyDescent="0.25">
      <c r="B3288" s="412">
        <v>48</v>
      </c>
      <c r="C3288" s="129" t="s">
        <v>4272</v>
      </c>
      <c r="D3288" s="162" t="s">
        <v>4125</v>
      </c>
      <c r="E3288" s="162" t="s">
        <v>3742</v>
      </c>
      <c r="F3288" s="398">
        <v>109.8</v>
      </c>
      <c r="G3288" s="153">
        <f t="shared" si="321"/>
        <v>21.96</v>
      </c>
      <c r="H3288" s="226">
        <f t="shared" si="322"/>
        <v>131.76</v>
      </c>
    </row>
    <row r="3289" spans="2:8" x14ac:dyDescent="0.25">
      <c r="B3289" s="412">
        <v>49</v>
      </c>
      <c r="C3289" s="129" t="s">
        <v>4494</v>
      </c>
      <c r="D3289" s="162" t="s">
        <v>3828</v>
      </c>
      <c r="E3289" s="162" t="s">
        <v>3742</v>
      </c>
      <c r="F3289" s="398">
        <v>355.7</v>
      </c>
      <c r="G3289" s="153">
        <f t="shared" si="321"/>
        <v>71.14</v>
      </c>
      <c r="H3289" s="226">
        <f t="shared" si="322"/>
        <v>426.84</v>
      </c>
    </row>
    <row r="3290" spans="2:8" x14ac:dyDescent="0.25">
      <c r="B3290" s="412">
        <v>50</v>
      </c>
      <c r="C3290" s="129" t="s">
        <v>4495</v>
      </c>
      <c r="D3290" s="162" t="s">
        <v>4012</v>
      </c>
      <c r="E3290" s="162" t="s">
        <v>3742</v>
      </c>
      <c r="F3290" s="398">
        <v>386.9</v>
      </c>
      <c r="G3290" s="153">
        <f t="shared" si="321"/>
        <v>77.38</v>
      </c>
      <c r="H3290" s="226">
        <f t="shared" si="322"/>
        <v>464.28</v>
      </c>
    </row>
    <row r="3291" spans="2:8" x14ac:dyDescent="0.25">
      <c r="B3291" s="412">
        <v>51</v>
      </c>
      <c r="C3291" s="129" t="s">
        <v>4496</v>
      </c>
      <c r="D3291" s="162" t="s">
        <v>4497</v>
      </c>
      <c r="E3291" s="162" t="s">
        <v>3742</v>
      </c>
      <c r="F3291" s="398">
        <v>386.9</v>
      </c>
      <c r="G3291" s="153">
        <f t="shared" si="321"/>
        <v>77.38</v>
      </c>
      <c r="H3291" s="226">
        <f t="shared" si="322"/>
        <v>464.28</v>
      </c>
    </row>
    <row r="3292" spans="2:8" x14ac:dyDescent="0.25">
      <c r="B3292" s="412">
        <v>52</v>
      </c>
      <c r="C3292" s="129" t="s">
        <v>4498</v>
      </c>
      <c r="D3292" s="162" t="s">
        <v>4497</v>
      </c>
      <c r="E3292" s="162" t="s">
        <v>3742</v>
      </c>
      <c r="F3292" s="398">
        <v>561.6</v>
      </c>
      <c r="G3292" s="153">
        <f t="shared" si="321"/>
        <v>112.32</v>
      </c>
      <c r="H3292" s="226">
        <f t="shared" si="322"/>
        <v>673.92000000000007</v>
      </c>
    </row>
    <row r="3293" spans="2:8" x14ac:dyDescent="0.25">
      <c r="B3293" s="412">
        <v>53</v>
      </c>
      <c r="C3293" s="129" t="s">
        <v>4499</v>
      </c>
      <c r="D3293" s="162" t="s">
        <v>4500</v>
      </c>
      <c r="E3293" s="162" t="s">
        <v>3742</v>
      </c>
      <c r="F3293" s="398">
        <v>561.6</v>
      </c>
      <c r="G3293" s="153">
        <f t="shared" si="321"/>
        <v>112.32</v>
      </c>
      <c r="H3293" s="226">
        <f t="shared" si="322"/>
        <v>673.92000000000007</v>
      </c>
    </row>
    <row r="3294" spans="2:8" x14ac:dyDescent="0.25">
      <c r="B3294" s="412">
        <v>54</v>
      </c>
      <c r="C3294" s="129" t="s">
        <v>4501</v>
      </c>
      <c r="D3294" s="162" t="s">
        <v>3794</v>
      </c>
      <c r="E3294" s="162" t="s">
        <v>3742</v>
      </c>
      <c r="F3294" s="398">
        <v>355.7</v>
      </c>
      <c r="G3294" s="153">
        <f t="shared" si="321"/>
        <v>71.14</v>
      </c>
      <c r="H3294" s="226">
        <f t="shared" si="322"/>
        <v>426.84</v>
      </c>
    </row>
    <row r="3295" spans="2:8" x14ac:dyDescent="0.25">
      <c r="B3295" s="412">
        <v>55</v>
      </c>
      <c r="C3295" s="129" t="s">
        <v>4502</v>
      </c>
      <c r="D3295" s="162" t="s">
        <v>4503</v>
      </c>
      <c r="E3295" s="162" t="s">
        <v>3742</v>
      </c>
      <c r="F3295" s="398">
        <v>249.6</v>
      </c>
      <c r="G3295" s="153">
        <f t="shared" si="321"/>
        <v>49.92</v>
      </c>
      <c r="H3295" s="226">
        <f t="shared" si="322"/>
        <v>299.52</v>
      </c>
    </row>
    <row r="3296" spans="2:8" x14ac:dyDescent="0.25">
      <c r="B3296" s="412">
        <v>56</v>
      </c>
      <c r="C3296" s="129" t="s">
        <v>4504</v>
      </c>
      <c r="D3296" s="162" t="s">
        <v>4022</v>
      </c>
      <c r="E3296" s="162" t="s">
        <v>3742</v>
      </c>
      <c r="F3296" s="398">
        <v>359.4</v>
      </c>
      <c r="G3296" s="153">
        <f t="shared" si="321"/>
        <v>71.88</v>
      </c>
      <c r="H3296" s="226">
        <f t="shared" si="322"/>
        <v>431.28</v>
      </c>
    </row>
    <row r="3297" spans="2:8" x14ac:dyDescent="0.25">
      <c r="B3297" s="412">
        <v>57</v>
      </c>
      <c r="C3297" s="129" t="s">
        <v>4505</v>
      </c>
      <c r="D3297" s="162" t="s">
        <v>4022</v>
      </c>
      <c r="E3297" s="162" t="s">
        <v>3742</v>
      </c>
      <c r="F3297" s="398">
        <v>359.4</v>
      </c>
      <c r="G3297" s="153">
        <f t="shared" si="321"/>
        <v>71.88</v>
      </c>
      <c r="H3297" s="226">
        <f t="shared" si="322"/>
        <v>431.28</v>
      </c>
    </row>
    <row r="3298" spans="2:8" x14ac:dyDescent="0.25">
      <c r="B3298" s="412">
        <v>58</v>
      </c>
      <c r="C3298" s="129" t="s">
        <v>4506</v>
      </c>
      <c r="D3298" s="162" t="s">
        <v>4507</v>
      </c>
      <c r="E3298" s="162" t="s">
        <v>3742</v>
      </c>
      <c r="F3298" s="398">
        <v>426.4</v>
      </c>
      <c r="G3298" s="153">
        <f t="shared" si="321"/>
        <v>85.28</v>
      </c>
      <c r="H3298" s="226">
        <f t="shared" si="322"/>
        <v>511.67999999999995</v>
      </c>
    </row>
    <row r="3299" spans="2:8" x14ac:dyDescent="0.25">
      <c r="B3299" s="412">
        <v>59</v>
      </c>
      <c r="C3299" s="129" t="s">
        <v>4508</v>
      </c>
      <c r="D3299" s="162" t="s">
        <v>4509</v>
      </c>
      <c r="E3299" s="162" t="s">
        <v>3742</v>
      </c>
      <c r="F3299" s="398">
        <v>503</v>
      </c>
      <c r="G3299" s="153">
        <f t="shared" si="321"/>
        <v>100.6</v>
      </c>
      <c r="H3299" s="226">
        <f t="shared" si="322"/>
        <v>603.6</v>
      </c>
    </row>
    <row r="3300" spans="2:8" ht="31.5" x14ac:dyDescent="0.25">
      <c r="B3300" s="412">
        <v>60</v>
      </c>
      <c r="C3300" s="129" t="s">
        <v>4510</v>
      </c>
      <c r="D3300" s="162" t="s">
        <v>4511</v>
      </c>
      <c r="E3300" s="162" t="s">
        <v>3742</v>
      </c>
      <c r="F3300" s="398">
        <v>481</v>
      </c>
      <c r="G3300" s="153">
        <f t="shared" si="321"/>
        <v>96.2</v>
      </c>
      <c r="H3300" s="226">
        <f t="shared" si="322"/>
        <v>577.20000000000005</v>
      </c>
    </row>
    <row r="3301" spans="2:8" ht="31.5" x14ac:dyDescent="0.25">
      <c r="B3301" s="412">
        <v>61</v>
      </c>
      <c r="C3301" s="129" t="s">
        <v>4512</v>
      </c>
      <c r="D3301" s="396" t="s">
        <v>4513</v>
      </c>
      <c r="E3301" s="162" t="s">
        <v>3742</v>
      </c>
      <c r="F3301" s="398">
        <v>480.2</v>
      </c>
      <c r="G3301" s="153">
        <f t="shared" si="321"/>
        <v>96.04</v>
      </c>
      <c r="H3301" s="226">
        <f t="shared" si="322"/>
        <v>576.24</v>
      </c>
    </row>
    <row r="3302" spans="2:8" x14ac:dyDescent="0.25">
      <c r="B3302" s="412">
        <v>62</v>
      </c>
      <c r="C3302" s="129" t="s">
        <v>4514</v>
      </c>
      <c r="D3302" s="162" t="s">
        <v>4509</v>
      </c>
      <c r="E3302" s="162" t="s">
        <v>3742</v>
      </c>
      <c r="F3302" s="398">
        <v>487.4</v>
      </c>
      <c r="G3302" s="153">
        <f t="shared" si="321"/>
        <v>97.48</v>
      </c>
      <c r="H3302" s="226">
        <f t="shared" si="322"/>
        <v>584.88</v>
      </c>
    </row>
    <row r="3303" spans="2:8" x14ac:dyDescent="0.25">
      <c r="B3303" s="412">
        <v>63</v>
      </c>
      <c r="C3303" s="129" t="s">
        <v>4515</v>
      </c>
      <c r="D3303" s="162" t="s">
        <v>4509</v>
      </c>
      <c r="E3303" s="162" t="s">
        <v>3742</v>
      </c>
      <c r="F3303" s="398">
        <v>526.29999999999995</v>
      </c>
      <c r="G3303" s="153">
        <f t="shared" si="321"/>
        <v>105.26</v>
      </c>
      <c r="H3303" s="226">
        <f t="shared" si="322"/>
        <v>631.55999999999995</v>
      </c>
    </row>
    <row r="3304" spans="2:8" x14ac:dyDescent="0.25">
      <c r="B3304" s="412">
        <v>64</v>
      </c>
      <c r="C3304" s="129" t="s">
        <v>4516</v>
      </c>
      <c r="D3304" s="162" t="s">
        <v>4509</v>
      </c>
      <c r="E3304" s="162" t="s">
        <v>3742</v>
      </c>
      <c r="F3304" s="398">
        <v>529</v>
      </c>
      <c r="G3304" s="153">
        <f t="shared" si="321"/>
        <v>105.8</v>
      </c>
      <c r="H3304" s="226">
        <f t="shared" si="322"/>
        <v>634.79999999999995</v>
      </c>
    </row>
    <row r="3305" spans="2:8" x14ac:dyDescent="0.25">
      <c r="B3305" s="412">
        <v>65</v>
      </c>
      <c r="C3305" s="129" t="s">
        <v>4517</v>
      </c>
      <c r="D3305" s="162" t="s">
        <v>4509</v>
      </c>
      <c r="E3305" s="162" t="s">
        <v>3742</v>
      </c>
      <c r="F3305" s="398">
        <v>557.4</v>
      </c>
      <c r="G3305" s="153">
        <f t="shared" ref="G3305:G3313" si="323">ROUND(F3305*0.2,2)</f>
        <v>111.48</v>
      </c>
      <c r="H3305" s="226">
        <f t="shared" ref="H3305:H3313" si="324">G3305+F3305</f>
        <v>668.88</v>
      </c>
    </row>
    <row r="3306" spans="2:8" x14ac:dyDescent="0.25">
      <c r="B3306" s="412">
        <v>66</v>
      </c>
      <c r="C3306" s="129" t="s">
        <v>4518</v>
      </c>
      <c r="D3306" s="162" t="s">
        <v>4509</v>
      </c>
      <c r="E3306" s="162" t="s">
        <v>3742</v>
      </c>
      <c r="F3306" s="398">
        <v>526.20000000000005</v>
      </c>
      <c r="G3306" s="153">
        <f t="shared" si="323"/>
        <v>105.24</v>
      </c>
      <c r="H3306" s="226">
        <f t="shared" si="324"/>
        <v>631.44000000000005</v>
      </c>
    </row>
    <row r="3307" spans="2:8" x14ac:dyDescent="0.25">
      <c r="B3307" s="412">
        <v>67</v>
      </c>
      <c r="C3307" s="129" t="s">
        <v>4519</v>
      </c>
      <c r="D3307" s="162" t="s">
        <v>4509</v>
      </c>
      <c r="E3307" s="162" t="s">
        <v>3742</v>
      </c>
      <c r="F3307" s="398">
        <v>526.29999999999995</v>
      </c>
      <c r="G3307" s="153">
        <f t="shared" si="323"/>
        <v>105.26</v>
      </c>
      <c r="H3307" s="226">
        <f t="shared" si="324"/>
        <v>631.55999999999995</v>
      </c>
    </row>
    <row r="3308" spans="2:8" x14ac:dyDescent="0.25">
      <c r="B3308" s="412">
        <v>68</v>
      </c>
      <c r="C3308" s="129" t="s">
        <v>4520</v>
      </c>
      <c r="D3308" s="162" t="s">
        <v>4509</v>
      </c>
      <c r="E3308" s="162" t="s">
        <v>3742</v>
      </c>
      <c r="F3308" s="398">
        <v>526.29999999999995</v>
      </c>
      <c r="G3308" s="153">
        <f t="shared" si="323"/>
        <v>105.26</v>
      </c>
      <c r="H3308" s="226">
        <f t="shared" si="324"/>
        <v>631.55999999999995</v>
      </c>
    </row>
    <row r="3309" spans="2:8" x14ac:dyDescent="0.25">
      <c r="B3309" s="412">
        <v>69</v>
      </c>
      <c r="C3309" s="129" t="s">
        <v>4521</v>
      </c>
      <c r="D3309" s="162" t="s">
        <v>4509</v>
      </c>
      <c r="E3309" s="162" t="s">
        <v>3742</v>
      </c>
      <c r="F3309" s="398">
        <v>528</v>
      </c>
      <c r="G3309" s="153">
        <f t="shared" si="323"/>
        <v>105.6</v>
      </c>
      <c r="H3309" s="226">
        <f t="shared" si="324"/>
        <v>633.6</v>
      </c>
    </row>
    <row r="3310" spans="2:8" x14ac:dyDescent="0.25">
      <c r="B3310" s="412">
        <v>70</v>
      </c>
      <c r="C3310" s="129" t="s">
        <v>4522</v>
      </c>
      <c r="D3310" s="162" t="s">
        <v>4509</v>
      </c>
      <c r="E3310" s="162" t="s">
        <v>3742</v>
      </c>
      <c r="F3310" s="398">
        <v>528.20000000000005</v>
      </c>
      <c r="G3310" s="153">
        <f t="shared" si="323"/>
        <v>105.64</v>
      </c>
      <c r="H3310" s="226">
        <f t="shared" si="324"/>
        <v>633.84</v>
      </c>
    </row>
    <row r="3311" spans="2:8" x14ac:dyDescent="0.25">
      <c r="B3311" s="412">
        <v>71</v>
      </c>
      <c r="C3311" s="129" t="s">
        <v>3789</v>
      </c>
      <c r="D3311" s="162" t="s">
        <v>4012</v>
      </c>
      <c r="E3311" s="162" t="s">
        <v>3742</v>
      </c>
      <c r="F3311" s="398">
        <v>436.5</v>
      </c>
      <c r="G3311" s="153">
        <f t="shared" si="323"/>
        <v>87.3</v>
      </c>
      <c r="H3311" s="226">
        <f t="shared" si="324"/>
        <v>523.79999999999995</v>
      </c>
    </row>
    <row r="3312" spans="2:8" x14ac:dyDescent="0.25">
      <c r="B3312" s="412">
        <v>72</v>
      </c>
      <c r="C3312" s="129" t="s">
        <v>4173</v>
      </c>
      <c r="D3312" s="162" t="s">
        <v>4022</v>
      </c>
      <c r="E3312" s="162" t="s">
        <v>3742</v>
      </c>
      <c r="F3312" s="398">
        <v>260.44</v>
      </c>
      <c r="G3312" s="153">
        <f t="shared" si="323"/>
        <v>52.09</v>
      </c>
      <c r="H3312" s="226">
        <f t="shared" si="324"/>
        <v>312.52999999999997</v>
      </c>
    </row>
    <row r="3313" spans="2:8" x14ac:dyDescent="0.25">
      <c r="B3313" s="412">
        <v>73</v>
      </c>
      <c r="C3313" s="129" t="s">
        <v>4523</v>
      </c>
      <c r="D3313" s="162" t="s">
        <v>3794</v>
      </c>
      <c r="E3313" s="162" t="s">
        <v>3742</v>
      </c>
      <c r="F3313" s="398">
        <v>984.6</v>
      </c>
      <c r="G3313" s="153">
        <f t="shared" si="323"/>
        <v>196.92</v>
      </c>
      <c r="H3313" s="226">
        <f t="shared" si="324"/>
        <v>1181.52</v>
      </c>
    </row>
    <row r="3314" spans="2:8" x14ac:dyDescent="0.25">
      <c r="B3314" s="413" t="s">
        <v>4524</v>
      </c>
      <c r="C3314" s="422" t="s">
        <v>4525</v>
      </c>
      <c r="D3314" s="422"/>
      <c r="E3314" s="422"/>
      <c r="F3314" s="422"/>
      <c r="G3314" s="395"/>
      <c r="H3314" s="407"/>
    </row>
    <row r="3315" spans="2:8" x14ac:dyDescent="0.25">
      <c r="B3315" s="412">
        <v>1</v>
      </c>
      <c r="C3315" s="129" t="s">
        <v>4526</v>
      </c>
      <c r="D3315" s="162" t="s">
        <v>4527</v>
      </c>
      <c r="E3315" s="162" t="s">
        <v>3742</v>
      </c>
      <c r="F3315" s="398">
        <v>124.8</v>
      </c>
      <c r="G3315" s="153">
        <f t="shared" ref="G3315:G3370" si="325">ROUND(F3315*0.2,2)</f>
        <v>24.96</v>
      </c>
      <c r="H3315" s="226">
        <f t="shared" ref="H3315:H3370" si="326">G3315+F3315</f>
        <v>149.76</v>
      </c>
    </row>
    <row r="3316" spans="2:8" x14ac:dyDescent="0.25">
      <c r="B3316" s="412">
        <v>2</v>
      </c>
      <c r="C3316" s="129" t="s">
        <v>4528</v>
      </c>
      <c r="D3316" s="162" t="s">
        <v>4012</v>
      </c>
      <c r="E3316" s="162" t="s">
        <v>3742</v>
      </c>
      <c r="F3316" s="398">
        <v>424.3</v>
      </c>
      <c r="G3316" s="153">
        <f t="shared" si="325"/>
        <v>84.86</v>
      </c>
      <c r="H3316" s="226">
        <f t="shared" si="326"/>
        <v>509.16</v>
      </c>
    </row>
    <row r="3317" spans="2:8" x14ac:dyDescent="0.25">
      <c r="B3317" s="412">
        <v>3</v>
      </c>
      <c r="C3317" s="129" t="s">
        <v>4529</v>
      </c>
      <c r="D3317" s="162" t="s">
        <v>4091</v>
      </c>
      <c r="E3317" s="162" t="s">
        <v>3742</v>
      </c>
      <c r="F3317" s="398">
        <v>337</v>
      </c>
      <c r="G3317" s="153">
        <f t="shared" si="325"/>
        <v>67.400000000000006</v>
      </c>
      <c r="H3317" s="226">
        <f t="shared" si="326"/>
        <v>404.4</v>
      </c>
    </row>
    <row r="3318" spans="2:8" x14ac:dyDescent="0.25">
      <c r="B3318" s="412">
        <v>4</v>
      </c>
      <c r="C3318" s="129" t="s">
        <v>4046</v>
      </c>
      <c r="D3318" s="162" t="s">
        <v>3828</v>
      </c>
      <c r="E3318" s="162" t="s">
        <v>3742</v>
      </c>
      <c r="F3318" s="398">
        <v>337</v>
      </c>
      <c r="G3318" s="153">
        <f t="shared" si="325"/>
        <v>67.400000000000006</v>
      </c>
      <c r="H3318" s="226">
        <f t="shared" si="326"/>
        <v>404.4</v>
      </c>
    </row>
    <row r="3319" spans="2:8" x14ac:dyDescent="0.25">
      <c r="B3319" s="412">
        <v>5</v>
      </c>
      <c r="C3319" s="129" t="s">
        <v>4530</v>
      </c>
      <c r="D3319" s="162" t="s">
        <v>3828</v>
      </c>
      <c r="E3319" s="162" t="s">
        <v>3742</v>
      </c>
      <c r="F3319" s="398">
        <v>287</v>
      </c>
      <c r="G3319" s="153">
        <f t="shared" si="325"/>
        <v>57.4</v>
      </c>
      <c r="H3319" s="226">
        <f t="shared" si="326"/>
        <v>344.4</v>
      </c>
    </row>
    <row r="3320" spans="2:8" x14ac:dyDescent="0.25">
      <c r="B3320" s="412">
        <v>6</v>
      </c>
      <c r="C3320" s="129" t="s">
        <v>4531</v>
      </c>
      <c r="D3320" s="162" t="s">
        <v>4503</v>
      </c>
      <c r="E3320" s="162" t="s">
        <v>3742</v>
      </c>
      <c r="F3320" s="398">
        <v>330.7</v>
      </c>
      <c r="G3320" s="153">
        <f t="shared" si="325"/>
        <v>66.14</v>
      </c>
      <c r="H3320" s="226">
        <f t="shared" si="326"/>
        <v>396.84</v>
      </c>
    </row>
    <row r="3321" spans="2:8" x14ac:dyDescent="0.25">
      <c r="B3321" s="412">
        <v>7</v>
      </c>
      <c r="C3321" s="129" t="s">
        <v>4532</v>
      </c>
      <c r="D3321" s="162" t="s">
        <v>4012</v>
      </c>
      <c r="E3321" s="162" t="s">
        <v>3742</v>
      </c>
      <c r="F3321" s="398">
        <v>386.9</v>
      </c>
      <c r="G3321" s="153">
        <f t="shared" si="325"/>
        <v>77.38</v>
      </c>
      <c r="H3321" s="226">
        <f t="shared" si="326"/>
        <v>464.28</v>
      </c>
    </row>
    <row r="3322" spans="2:8" x14ac:dyDescent="0.25">
      <c r="B3322" s="412">
        <v>8</v>
      </c>
      <c r="C3322" s="129" t="s">
        <v>4533</v>
      </c>
      <c r="D3322" s="162" t="s">
        <v>4257</v>
      </c>
      <c r="E3322" s="162" t="s">
        <v>3742</v>
      </c>
      <c r="F3322" s="398">
        <v>187.2</v>
      </c>
      <c r="G3322" s="153">
        <f t="shared" si="325"/>
        <v>37.44</v>
      </c>
      <c r="H3322" s="226">
        <f t="shared" si="326"/>
        <v>224.64</v>
      </c>
    </row>
    <row r="3323" spans="2:8" ht="31.5" x14ac:dyDescent="0.25">
      <c r="B3323" s="412">
        <v>9</v>
      </c>
      <c r="C3323" s="129" t="s">
        <v>4534</v>
      </c>
      <c r="D3323" s="162" t="s">
        <v>3828</v>
      </c>
      <c r="E3323" s="162" t="s">
        <v>3742</v>
      </c>
      <c r="F3323" s="398">
        <v>312</v>
      </c>
      <c r="G3323" s="153">
        <f t="shared" si="325"/>
        <v>62.4</v>
      </c>
      <c r="H3323" s="226">
        <f t="shared" si="326"/>
        <v>374.4</v>
      </c>
    </row>
    <row r="3324" spans="2:8" ht="31.5" x14ac:dyDescent="0.25">
      <c r="B3324" s="412">
        <v>10</v>
      </c>
      <c r="C3324" s="129" t="s">
        <v>4535</v>
      </c>
      <c r="D3324" s="162" t="s">
        <v>4536</v>
      </c>
      <c r="E3324" s="162" t="s">
        <v>3742</v>
      </c>
      <c r="F3324" s="398">
        <v>324.5</v>
      </c>
      <c r="G3324" s="153">
        <f t="shared" si="325"/>
        <v>64.900000000000006</v>
      </c>
      <c r="H3324" s="226">
        <f t="shared" si="326"/>
        <v>389.4</v>
      </c>
    </row>
    <row r="3325" spans="2:8" x14ac:dyDescent="0.25">
      <c r="B3325" s="412">
        <v>11</v>
      </c>
      <c r="C3325" s="129" t="s">
        <v>4537</v>
      </c>
      <c r="D3325" s="162" t="s">
        <v>4091</v>
      </c>
      <c r="E3325" s="162" t="s">
        <v>3742</v>
      </c>
      <c r="F3325" s="398">
        <v>330.7</v>
      </c>
      <c r="G3325" s="153">
        <f t="shared" si="325"/>
        <v>66.14</v>
      </c>
      <c r="H3325" s="226">
        <f t="shared" si="326"/>
        <v>396.84</v>
      </c>
    </row>
    <row r="3326" spans="2:8" x14ac:dyDescent="0.25">
      <c r="B3326" s="412">
        <v>12</v>
      </c>
      <c r="C3326" s="129" t="s">
        <v>4538</v>
      </c>
      <c r="D3326" s="162" t="s">
        <v>4012</v>
      </c>
      <c r="E3326" s="162" t="s">
        <v>3742</v>
      </c>
      <c r="F3326" s="398">
        <v>453.4</v>
      </c>
      <c r="G3326" s="153">
        <f t="shared" si="325"/>
        <v>90.68</v>
      </c>
      <c r="H3326" s="226">
        <f t="shared" si="326"/>
        <v>544.07999999999993</v>
      </c>
    </row>
    <row r="3327" spans="2:8" x14ac:dyDescent="0.25">
      <c r="B3327" s="412">
        <v>13</v>
      </c>
      <c r="C3327" s="129" t="s">
        <v>4539</v>
      </c>
      <c r="D3327" s="162" t="s">
        <v>4257</v>
      </c>
      <c r="E3327" s="162" t="s">
        <v>3742</v>
      </c>
      <c r="F3327" s="398">
        <v>403.5</v>
      </c>
      <c r="G3327" s="153">
        <f t="shared" si="325"/>
        <v>80.7</v>
      </c>
      <c r="H3327" s="226">
        <f t="shared" si="326"/>
        <v>484.2</v>
      </c>
    </row>
    <row r="3328" spans="2:8" x14ac:dyDescent="0.25">
      <c r="B3328" s="412">
        <v>14</v>
      </c>
      <c r="C3328" s="129" t="s">
        <v>4540</v>
      </c>
      <c r="D3328" s="162" t="s">
        <v>3790</v>
      </c>
      <c r="E3328" s="162" t="s">
        <v>3742</v>
      </c>
      <c r="F3328" s="398">
        <v>453.4</v>
      </c>
      <c r="G3328" s="153">
        <f t="shared" si="325"/>
        <v>90.68</v>
      </c>
      <c r="H3328" s="226">
        <f t="shared" si="326"/>
        <v>544.07999999999993</v>
      </c>
    </row>
    <row r="3329" spans="2:8" x14ac:dyDescent="0.25">
      <c r="B3329" s="412">
        <v>15</v>
      </c>
      <c r="C3329" s="129" t="s">
        <v>4541</v>
      </c>
      <c r="D3329" s="162" t="s">
        <v>4012</v>
      </c>
      <c r="E3329" s="162" t="s">
        <v>3742</v>
      </c>
      <c r="F3329" s="398">
        <v>453.4</v>
      </c>
      <c r="G3329" s="153">
        <f t="shared" si="325"/>
        <v>90.68</v>
      </c>
      <c r="H3329" s="226">
        <f t="shared" si="326"/>
        <v>544.07999999999993</v>
      </c>
    </row>
    <row r="3330" spans="2:8" x14ac:dyDescent="0.25">
      <c r="B3330" s="412">
        <v>16</v>
      </c>
      <c r="C3330" s="129" t="s">
        <v>4542</v>
      </c>
      <c r="D3330" s="162" t="s">
        <v>4022</v>
      </c>
      <c r="E3330" s="162" t="s">
        <v>3742</v>
      </c>
      <c r="F3330" s="398">
        <v>635.6</v>
      </c>
      <c r="G3330" s="153">
        <f t="shared" si="325"/>
        <v>127.12</v>
      </c>
      <c r="H3330" s="226">
        <f t="shared" si="326"/>
        <v>762.72</v>
      </c>
    </row>
    <row r="3331" spans="2:8" x14ac:dyDescent="0.25">
      <c r="B3331" s="412">
        <v>17</v>
      </c>
      <c r="C3331" s="129" t="s">
        <v>4543</v>
      </c>
      <c r="D3331" s="162" t="s">
        <v>4012</v>
      </c>
      <c r="E3331" s="162" t="s">
        <v>3742</v>
      </c>
      <c r="F3331" s="398">
        <v>430.6</v>
      </c>
      <c r="G3331" s="153">
        <f t="shared" si="325"/>
        <v>86.12</v>
      </c>
      <c r="H3331" s="226">
        <f t="shared" si="326"/>
        <v>516.72</v>
      </c>
    </row>
    <row r="3332" spans="2:8" x14ac:dyDescent="0.25">
      <c r="B3332" s="412">
        <v>18</v>
      </c>
      <c r="C3332" s="129" t="s">
        <v>4469</v>
      </c>
      <c r="D3332" s="162" t="s">
        <v>4012</v>
      </c>
      <c r="E3332" s="162" t="s">
        <v>3742</v>
      </c>
      <c r="F3332" s="398">
        <v>399.4</v>
      </c>
      <c r="G3332" s="153">
        <f t="shared" si="325"/>
        <v>79.88</v>
      </c>
      <c r="H3332" s="226">
        <f t="shared" si="326"/>
        <v>479.28</v>
      </c>
    </row>
    <row r="3333" spans="2:8" x14ac:dyDescent="0.25">
      <c r="B3333" s="412">
        <v>19</v>
      </c>
      <c r="C3333" s="129" t="s">
        <v>4544</v>
      </c>
      <c r="D3333" s="162" t="s">
        <v>4022</v>
      </c>
      <c r="E3333" s="162" t="s">
        <v>3742</v>
      </c>
      <c r="F3333" s="398">
        <v>430.6</v>
      </c>
      <c r="G3333" s="153">
        <f t="shared" si="325"/>
        <v>86.12</v>
      </c>
      <c r="H3333" s="226">
        <f t="shared" si="326"/>
        <v>516.72</v>
      </c>
    </row>
    <row r="3334" spans="2:8" x14ac:dyDescent="0.25">
      <c r="B3334" s="412">
        <v>20</v>
      </c>
      <c r="C3334" s="129" t="s">
        <v>4545</v>
      </c>
      <c r="D3334" s="162" t="s">
        <v>3828</v>
      </c>
      <c r="E3334" s="162" t="s">
        <v>3742</v>
      </c>
      <c r="F3334" s="398">
        <v>337</v>
      </c>
      <c r="G3334" s="153">
        <f t="shared" si="325"/>
        <v>67.400000000000006</v>
      </c>
      <c r="H3334" s="226">
        <f t="shared" si="326"/>
        <v>404.4</v>
      </c>
    </row>
    <row r="3335" spans="2:8" x14ac:dyDescent="0.25">
      <c r="B3335" s="412">
        <v>21</v>
      </c>
      <c r="C3335" s="129" t="s">
        <v>4502</v>
      </c>
      <c r="D3335" s="162" t="s">
        <v>4503</v>
      </c>
      <c r="E3335" s="162" t="s">
        <v>3742</v>
      </c>
      <c r="F3335" s="398">
        <v>249.6</v>
      </c>
      <c r="G3335" s="153">
        <f t="shared" si="325"/>
        <v>49.92</v>
      </c>
      <c r="H3335" s="226">
        <f t="shared" si="326"/>
        <v>299.52</v>
      </c>
    </row>
    <row r="3336" spans="2:8" x14ac:dyDescent="0.25">
      <c r="B3336" s="412">
        <v>22</v>
      </c>
      <c r="C3336" s="129" t="s">
        <v>4546</v>
      </c>
      <c r="D3336" s="162" t="s">
        <v>4022</v>
      </c>
      <c r="E3336" s="162" t="s">
        <v>3742</v>
      </c>
      <c r="F3336" s="398">
        <v>399.4</v>
      </c>
      <c r="G3336" s="153">
        <f t="shared" si="325"/>
        <v>79.88</v>
      </c>
      <c r="H3336" s="226">
        <f t="shared" si="326"/>
        <v>479.28</v>
      </c>
    </row>
    <row r="3337" spans="2:8" x14ac:dyDescent="0.25">
      <c r="B3337" s="412">
        <v>23</v>
      </c>
      <c r="C3337" s="129" t="s">
        <v>4547</v>
      </c>
      <c r="D3337" s="162" t="s">
        <v>4022</v>
      </c>
      <c r="E3337" s="162" t="s">
        <v>3742</v>
      </c>
      <c r="F3337" s="398">
        <v>399.4</v>
      </c>
      <c r="G3337" s="153">
        <f t="shared" si="325"/>
        <v>79.88</v>
      </c>
      <c r="H3337" s="226">
        <f t="shared" si="326"/>
        <v>479.28</v>
      </c>
    </row>
    <row r="3338" spans="2:8" x14ac:dyDescent="0.25">
      <c r="B3338" s="412">
        <v>24</v>
      </c>
      <c r="C3338" s="129" t="s">
        <v>4548</v>
      </c>
      <c r="D3338" s="162" t="s">
        <v>4156</v>
      </c>
      <c r="E3338" s="162" t="s">
        <v>3742</v>
      </c>
      <c r="F3338" s="398">
        <v>411.8</v>
      </c>
      <c r="G3338" s="153">
        <f t="shared" si="325"/>
        <v>82.36</v>
      </c>
      <c r="H3338" s="226">
        <f t="shared" si="326"/>
        <v>494.16</v>
      </c>
    </row>
    <row r="3339" spans="2:8" x14ac:dyDescent="0.25">
      <c r="B3339" s="412">
        <v>25</v>
      </c>
      <c r="C3339" s="129" t="s">
        <v>4549</v>
      </c>
      <c r="D3339" s="162" t="s">
        <v>3828</v>
      </c>
      <c r="E3339" s="162" t="s">
        <v>3742</v>
      </c>
      <c r="F3339" s="398">
        <v>503.4</v>
      </c>
      <c r="G3339" s="153">
        <f t="shared" si="325"/>
        <v>100.68</v>
      </c>
      <c r="H3339" s="226">
        <f t="shared" si="326"/>
        <v>604.07999999999993</v>
      </c>
    </row>
    <row r="3340" spans="2:8" x14ac:dyDescent="0.25">
      <c r="B3340" s="412">
        <v>26</v>
      </c>
      <c r="C3340" s="129" t="s">
        <v>4453</v>
      </c>
      <c r="D3340" s="162" t="s">
        <v>4091</v>
      </c>
      <c r="E3340" s="162" t="s">
        <v>3742</v>
      </c>
      <c r="F3340" s="398">
        <v>503.4</v>
      </c>
      <c r="G3340" s="153">
        <f t="shared" si="325"/>
        <v>100.68</v>
      </c>
      <c r="H3340" s="226">
        <f t="shared" si="326"/>
        <v>604.07999999999993</v>
      </c>
    </row>
    <row r="3341" spans="2:8" x14ac:dyDescent="0.25">
      <c r="B3341" s="412">
        <v>27</v>
      </c>
      <c r="C3341" s="129" t="s">
        <v>4455</v>
      </c>
      <c r="D3341" s="162" t="s">
        <v>4091</v>
      </c>
      <c r="E3341" s="162" t="s">
        <v>3742</v>
      </c>
      <c r="F3341" s="398">
        <v>503.4</v>
      </c>
      <c r="G3341" s="153">
        <f t="shared" si="325"/>
        <v>100.68</v>
      </c>
      <c r="H3341" s="226">
        <f t="shared" si="326"/>
        <v>604.07999999999993</v>
      </c>
    </row>
    <row r="3342" spans="2:8" x14ac:dyDescent="0.25">
      <c r="B3342" s="412">
        <v>28</v>
      </c>
      <c r="C3342" s="129" t="s">
        <v>4450</v>
      </c>
      <c r="D3342" s="162" t="s">
        <v>4135</v>
      </c>
      <c r="E3342" s="162" t="s">
        <v>3742</v>
      </c>
      <c r="F3342" s="398">
        <v>503.4</v>
      </c>
      <c r="G3342" s="153">
        <f t="shared" si="325"/>
        <v>100.68</v>
      </c>
      <c r="H3342" s="226">
        <f t="shared" si="326"/>
        <v>604.07999999999993</v>
      </c>
    </row>
    <row r="3343" spans="2:8" x14ac:dyDescent="0.25">
      <c r="B3343" s="412">
        <v>29</v>
      </c>
      <c r="C3343" s="129" t="s">
        <v>4452</v>
      </c>
      <c r="D3343" s="162" t="s">
        <v>4135</v>
      </c>
      <c r="E3343" s="162" t="s">
        <v>3742</v>
      </c>
      <c r="F3343" s="398">
        <v>503.4</v>
      </c>
      <c r="G3343" s="153">
        <f t="shared" si="325"/>
        <v>100.68</v>
      </c>
      <c r="H3343" s="226">
        <f t="shared" si="326"/>
        <v>604.07999999999993</v>
      </c>
    </row>
    <row r="3344" spans="2:8" x14ac:dyDescent="0.25">
      <c r="B3344" s="412">
        <v>30</v>
      </c>
      <c r="C3344" s="129" t="s">
        <v>4550</v>
      </c>
      <c r="D3344" s="162" t="s">
        <v>4551</v>
      </c>
      <c r="E3344" s="162" t="s">
        <v>3742</v>
      </c>
      <c r="F3344" s="398">
        <v>540.79999999999995</v>
      </c>
      <c r="G3344" s="153">
        <f t="shared" si="325"/>
        <v>108.16</v>
      </c>
      <c r="H3344" s="226">
        <f t="shared" si="326"/>
        <v>648.95999999999992</v>
      </c>
    </row>
    <row r="3345" spans="2:8" x14ac:dyDescent="0.25">
      <c r="B3345" s="412">
        <v>31</v>
      </c>
      <c r="C3345" s="129" t="s">
        <v>4552</v>
      </c>
      <c r="D3345" s="162" t="s">
        <v>4012</v>
      </c>
      <c r="E3345" s="162" t="s">
        <v>3742</v>
      </c>
      <c r="F3345" s="398">
        <v>399.4</v>
      </c>
      <c r="G3345" s="153">
        <f t="shared" si="325"/>
        <v>79.88</v>
      </c>
      <c r="H3345" s="226">
        <f t="shared" si="326"/>
        <v>479.28</v>
      </c>
    </row>
    <row r="3346" spans="2:8" x14ac:dyDescent="0.25">
      <c r="B3346" s="412">
        <v>32</v>
      </c>
      <c r="C3346" s="129" t="s">
        <v>4553</v>
      </c>
      <c r="D3346" s="162" t="s">
        <v>4091</v>
      </c>
      <c r="E3346" s="162" t="s">
        <v>3742</v>
      </c>
      <c r="F3346" s="398">
        <v>468</v>
      </c>
      <c r="G3346" s="153">
        <f t="shared" si="325"/>
        <v>93.6</v>
      </c>
      <c r="H3346" s="226">
        <f t="shared" si="326"/>
        <v>561.6</v>
      </c>
    </row>
    <row r="3347" spans="2:8" x14ac:dyDescent="0.25">
      <c r="B3347" s="412">
        <v>33</v>
      </c>
      <c r="C3347" s="129" t="s">
        <v>4554</v>
      </c>
      <c r="D3347" s="162" t="s">
        <v>4135</v>
      </c>
      <c r="E3347" s="162" t="s">
        <v>3742</v>
      </c>
      <c r="F3347" s="398">
        <v>468</v>
      </c>
      <c r="G3347" s="153">
        <f t="shared" si="325"/>
        <v>93.6</v>
      </c>
      <c r="H3347" s="226">
        <f t="shared" si="326"/>
        <v>561.6</v>
      </c>
    </row>
    <row r="3348" spans="2:8" x14ac:dyDescent="0.25">
      <c r="B3348" s="412">
        <v>34</v>
      </c>
      <c r="C3348" s="129" t="s">
        <v>4555</v>
      </c>
      <c r="D3348" s="162" t="s">
        <v>4135</v>
      </c>
      <c r="E3348" s="162" t="s">
        <v>3742</v>
      </c>
      <c r="F3348" s="398">
        <v>468</v>
      </c>
      <c r="G3348" s="153">
        <f t="shared" si="325"/>
        <v>93.6</v>
      </c>
      <c r="H3348" s="226">
        <f t="shared" si="326"/>
        <v>561.6</v>
      </c>
    </row>
    <row r="3349" spans="2:8" x14ac:dyDescent="0.25">
      <c r="B3349" s="412">
        <v>35</v>
      </c>
      <c r="C3349" s="129" t="s">
        <v>4556</v>
      </c>
      <c r="D3349" s="162" t="s">
        <v>4091</v>
      </c>
      <c r="E3349" s="162" t="s">
        <v>3742</v>
      </c>
      <c r="F3349" s="398">
        <v>468</v>
      </c>
      <c r="G3349" s="153">
        <f t="shared" si="325"/>
        <v>93.6</v>
      </c>
      <c r="H3349" s="226">
        <f t="shared" si="326"/>
        <v>561.6</v>
      </c>
    </row>
    <row r="3350" spans="2:8" x14ac:dyDescent="0.25">
      <c r="B3350" s="412">
        <v>36</v>
      </c>
      <c r="C3350" s="129" t="s">
        <v>4557</v>
      </c>
      <c r="D3350" s="162" t="s">
        <v>4012</v>
      </c>
      <c r="E3350" s="162" t="s">
        <v>3742</v>
      </c>
      <c r="F3350" s="398">
        <v>603.20000000000005</v>
      </c>
      <c r="G3350" s="153">
        <f t="shared" si="325"/>
        <v>120.64</v>
      </c>
      <c r="H3350" s="226">
        <f t="shared" si="326"/>
        <v>723.84</v>
      </c>
    </row>
    <row r="3351" spans="2:8" x14ac:dyDescent="0.25">
      <c r="B3351" s="412">
        <v>37</v>
      </c>
      <c r="C3351" s="129" t="s">
        <v>4558</v>
      </c>
      <c r="D3351" s="162" t="s">
        <v>3799</v>
      </c>
      <c r="E3351" s="162" t="s">
        <v>3742</v>
      </c>
      <c r="F3351" s="398">
        <v>539.1</v>
      </c>
      <c r="G3351" s="153">
        <f t="shared" si="325"/>
        <v>107.82</v>
      </c>
      <c r="H3351" s="226">
        <f t="shared" si="326"/>
        <v>646.92000000000007</v>
      </c>
    </row>
    <row r="3352" spans="2:8" x14ac:dyDescent="0.25">
      <c r="B3352" s="412">
        <v>38</v>
      </c>
      <c r="C3352" s="129" t="s">
        <v>4559</v>
      </c>
      <c r="D3352" s="162" t="s">
        <v>3780</v>
      </c>
      <c r="E3352" s="162" t="s">
        <v>3742</v>
      </c>
      <c r="F3352" s="398">
        <v>947.2</v>
      </c>
      <c r="G3352" s="153">
        <f t="shared" si="325"/>
        <v>189.44</v>
      </c>
      <c r="H3352" s="226">
        <f t="shared" si="326"/>
        <v>1136.6400000000001</v>
      </c>
    </row>
    <row r="3353" spans="2:8" x14ac:dyDescent="0.25">
      <c r="B3353" s="412">
        <v>39</v>
      </c>
      <c r="C3353" s="129" t="s">
        <v>4560</v>
      </c>
      <c r="D3353" s="162" t="s">
        <v>3792</v>
      </c>
      <c r="E3353" s="162" t="s">
        <v>3742</v>
      </c>
      <c r="F3353" s="398">
        <v>838.9</v>
      </c>
      <c r="G3353" s="153">
        <f t="shared" si="325"/>
        <v>167.78</v>
      </c>
      <c r="H3353" s="226">
        <f t="shared" si="326"/>
        <v>1006.68</v>
      </c>
    </row>
    <row r="3354" spans="2:8" x14ac:dyDescent="0.25">
      <c r="B3354" s="412">
        <v>40</v>
      </c>
      <c r="C3354" s="129" t="s">
        <v>4561</v>
      </c>
      <c r="D3354" s="162" t="s">
        <v>4012</v>
      </c>
      <c r="E3354" s="162" t="s">
        <v>3742</v>
      </c>
      <c r="F3354" s="398">
        <v>748.8</v>
      </c>
      <c r="G3354" s="153">
        <f t="shared" si="325"/>
        <v>149.76</v>
      </c>
      <c r="H3354" s="226">
        <f t="shared" si="326"/>
        <v>898.56</v>
      </c>
    </row>
    <row r="3355" spans="2:8" x14ac:dyDescent="0.25">
      <c r="B3355" s="412">
        <v>41</v>
      </c>
      <c r="C3355" s="129" t="s">
        <v>4562</v>
      </c>
      <c r="D3355" s="162" t="s">
        <v>4507</v>
      </c>
      <c r="E3355" s="162" t="s">
        <v>3742</v>
      </c>
      <c r="F3355" s="398">
        <v>606.1</v>
      </c>
      <c r="G3355" s="153">
        <f t="shared" si="325"/>
        <v>121.22</v>
      </c>
      <c r="H3355" s="226">
        <f t="shared" si="326"/>
        <v>727.32</v>
      </c>
    </row>
    <row r="3356" spans="2:8" ht="31.5" x14ac:dyDescent="0.25">
      <c r="B3356" s="412">
        <v>42</v>
      </c>
      <c r="C3356" s="129" t="s">
        <v>4563</v>
      </c>
      <c r="D3356" s="162" t="s">
        <v>4564</v>
      </c>
      <c r="E3356" s="162" t="s">
        <v>3742</v>
      </c>
      <c r="F3356" s="398">
        <v>381.6</v>
      </c>
      <c r="G3356" s="153">
        <f t="shared" si="325"/>
        <v>76.319999999999993</v>
      </c>
      <c r="H3356" s="226">
        <f t="shared" si="326"/>
        <v>457.92</v>
      </c>
    </row>
    <row r="3357" spans="2:8" ht="31.5" x14ac:dyDescent="0.25">
      <c r="B3357" s="412">
        <v>43</v>
      </c>
      <c r="C3357" s="129" t="s">
        <v>4565</v>
      </c>
      <c r="D3357" s="162" t="s">
        <v>4564</v>
      </c>
      <c r="E3357" s="162" t="s">
        <v>3742</v>
      </c>
      <c r="F3357" s="398">
        <v>377.6</v>
      </c>
      <c r="G3357" s="153">
        <f t="shared" si="325"/>
        <v>75.52</v>
      </c>
      <c r="H3357" s="226">
        <f t="shared" si="326"/>
        <v>453.12</v>
      </c>
    </row>
    <row r="3358" spans="2:8" ht="31.5" x14ac:dyDescent="0.25">
      <c r="B3358" s="412">
        <v>44</v>
      </c>
      <c r="C3358" s="129" t="s">
        <v>4566</v>
      </c>
      <c r="D3358" s="162" t="s">
        <v>4564</v>
      </c>
      <c r="E3358" s="162" t="s">
        <v>3742</v>
      </c>
      <c r="F3358" s="398">
        <v>377.6</v>
      </c>
      <c r="G3358" s="153">
        <f t="shared" si="325"/>
        <v>75.52</v>
      </c>
      <c r="H3358" s="226">
        <f t="shared" si="326"/>
        <v>453.12</v>
      </c>
    </row>
    <row r="3359" spans="2:8" x14ac:dyDescent="0.25">
      <c r="B3359" s="412">
        <v>45</v>
      </c>
      <c r="C3359" s="129" t="s">
        <v>4567</v>
      </c>
      <c r="D3359" s="162" t="s">
        <v>4509</v>
      </c>
      <c r="E3359" s="162" t="s">
        <v>3742</v>
      </c>
      <c r="F3359" s="398">
        <v>467.8</v>
      </c>
      <c r="G3359" s="153">
        <f t="shared" si="325"/>
        <v>93.56</v>
      </c>
      <c r="H3359" s="226">
        <f t="shared" si="326"/>
        <v>561.36</v>
      </c>
    </row>
    <row r="3360" spans="2:8" ht="31.5" x14ac:dyDescent="0.25">
      <c r="B3360" s="412">
        <v>46</v>
      </c>
      <c r="C3360" s="129" t="s">
        <v>4568</v>
      </c>
      <c r="D3360" s="396" t="s">
        <v>4569</v>
      </c>
      <c r="E3360" s="162" t="s">
        <v>3742</v>
      </c>
      <c r="F3360" s="398">
        <v>377.5</v>
      </c>
      <c r="G3360" s="153">
        <f t="shared" si="325"/>
        <v>75.5</v>
      </c>
      <c r="H3360" s="226">
        <f t="shared" si="326"/>
        <v>453</v>
      </c>
    </row>
    <row r="3361" spans="2:8" x14ac:dyDescent="0.25">
      <c r="B3361" s="412">
        <v>47</v>
      </c>
      <c r="C3361" s="129" t="s">
        <v>4570</v>
      </c>
      <c r="D3361" s="162" t="s">
        <v>4509</v>
      </c>
      <c r="E3361" s="162" t="s">
        <v>3742</v>
      </c>
      <c r="F3361" s="398">
        <v>377.7</v>
      </c>
      <c r="G3361" s="153">
        <f t="shared" si="325"/>
        <v>75.540000000000006</v>
      </c>
      <c r="H3361" s="226">
        <f t="shared" si="326"/>
        <v>453.24</v>
      </c>
    </row>
    <row r="3362" spans="2:8" x14ac:dyDescent="0.25">
      <c r="B3362" s="412">
        <v>48</v>
      </c>
      <c r="C3362" s="129" t="s">
        <v>4571</v>
      </c>
      <c r="D3362" s="162" t="s">
        <v>4509</v>
      </c>
      <c r="E3362" s="162" t="s">
        <v>3742</v>
      </c>
      <c r="F3362" s="398">
        <v>468.3</v>
      </c>
      <c r="G3362" s="153">
        <f t="shared" si="325"/>
        <v>93.66</v>
      </c>
      <c r="H3362" s="226">
        <f t="shared" si="326"/>
        <v>561.96</v>
      </c>
    </row>
    <row r="3363" spans="2:8" ht="31.5" x14ac:dyDescent="0.25">
      <c r="B3363" s="412">
        <v>49</v>
      </c>
      <c r="C3363" s="129" t="s">
        <v>3768</v>
      </c>
      <c r="D3363" s="396" t="s">
        <v>4569</v>
      </c>
      <c r="E3363" s="162" t="s">
        <v>3742</v>
      </c>
      <c r="F3363" s="398">
        <v>329.9</v>
      </c>
      <c r="G3363" s="153">
        <f t="shared" si="325"/>
        <v>65.98</v>
      </c>
      <c r="H3363" s="226">
        <f t="shared" si="326"/>
        <v>395.88</v>
      </c>
    </row>
    <row r="3364" spans="2:8" x14ac:dyDescent="0.25">
      <c r="B3364" s="412">
        <v>50</v>
      </c>
      <c r="C3364" s="129" t="s">
        <v>4572</v>
      </c>
      <c r="D3364" s="162" t="s">
        <v>4509</v>
      </c>
      <c r="E3364" s="162" t="s">
        <v>3742</v>
      </c>
      <c r="F3364" s="398">
        <v>518.20000000000005</v>
      </c>
      <c r="G3364" s="153">
        <f t="shared" si="325"/>
        <v>103.64</v>
      </c>
      <c r="H3364" s="226">
        <f t="shared" si="326"/>
        <v>621.84</v>
      </c>
    </row>
    <row r="3365" spans="2:8" x14ac:dyDescent="0.25">
      <c r="B3365" s="412">
        <v>51</v>
      </c>
      <c r="C3365" s="129" t="s">
        <v>4573</v>
      </c>
      <c r="D3365" s="162" t="s">
        <v>4509</v>
      </c>
      <c r="E3365" s="162" t="s">
        <v>3742</v>
      </c>
      <c r="F3365" s="398">
        <v>518.20000000000005</v>
      </c>
      <c r="G3365" s="153">
        <f t="shared" si="325"/>
        <v>103.64</v>
      </c>
      <c r="H3365" s="226">
        <f t="shared" si="326"/>
        <v>621.84</v>
      </c>
    </row>
    <row r="3366" spans="2:8" x14ac:dyDescent="0.25">
      <c r="B3366" s="412">
        <v>52</v>
      </c>
      <c r="C3366" s="129" t="s">
        <v>4574</v>
      </c>
      <c r="D3366" s="162" t="s">
        <v>4509</v>
      </c>
      <c r="E3366" s="162" t="s">
        <v>3742</v>
      </c>
      <c r="F3366" s="398">
        <v>530</v>
      </c>
      <c r="G3366" s="153">
        <f t="shared" si="325"/>
        <v>106</v>
      </c>
      <c r="H3366" s="226">
        <f t="shared" si="326"/>
        <v>636</v>
      </c>
    </row>
    <row r="3367" spans="2:8" x14ac:dyDescent="0.25">
      <c r="B3367" s="412">
        <v>53</v>
      </c>
      <c r="C3367" s="129" t="s">
        <v>3763</v>
      </c>
      <c r="D3367" s="162" t="s">
        <v>4509</v>
      </c>
      <c r="E3367" s="162" t="s">
        <v>3742</v>
      </c>
      <c r="F3367" s="398">
        <v>590.9</v>
      </c>
      <c r="G3367" s="153">
        <f t="shared" si="325"/>
        <v>118.18</v>
      </c>
      <c r="H3367" s="226">
        <f t="shared" si="326"/>
        <v>709.07999999999993</v>
      </c>
    </row>
    <row r="3368" spans="2:8" x14ac:dyDescent="0.25">
      <c r="B3368" s="412">
        <v>54</v>
      </c>
      <c r="C3368" s="129" t="s">
        <v>4575</v>
      </c>
      <c r="D3368" s="162" t="s">
        <v>4509</v>
      </c>
      <c r="E3368" s="162" t="s">
        <v>3742</v>
      </c>
      <c r="F3368" s="398">
        <v>590.4</v>
      </c>
      <c r="G3368" s="153">
        <f t="shared" si="325"/>
        <v>118.08</v>
      </c>
      <c r="H3368" s="226">
        <f t="shared" si="326"/>
        <v>708.48</v>
      </c>
    </row>
    <row r="3369" spans="2:8" x14ac:dyDescent="0.25">
      <c r="B3369" s="412">
        <v>55</v>
      </c>
      <c r="C3369" s="129" t="s">
        <v>3767</v>
      </c>
      <c r="D3369" s="162" t="s">
        <v>4509</v>
      </c>
      <c r="E3369" s="162" t="s">
        <v>3742</v>
      </c>
      <c r="F3369" s="398">
        <v>501.6</v>
      </c>
      <c r="G3369" s="153">
        <f t="shared" si="325"/>
        <v>100.32</v>
      </c>
      <c r="H3369" s="226">
        <f t="shared" si="326"/>
        <v>601.92000000000007</v>
      </c>
    </row>
    <row r="3370" spans="2:8" x14ac:dyDescent="0.25">
      <c r="B3370" s="412">
        <v>56</v>
      </c>
      <c r="C3370" s="129" t="s">
        <v>3776</v>
      </c>
      <c r="D3370" s="162" t="s">
        <v>4509</v>
      </c>
      <c r="E3370" s="162" t="s">
        <v>3742</v>
      </c>
      <c r="F3370" s="398">
        <v>502.1</v>
      </c>
      <c r="G3370" s="153">
        <f t="shared" si="325"/>
        <v>100.42</v>
      </c>
      <c r="H3370" s="226">
        <f t="shared" si="326"/>
        <v>602.52</v>
      </c>
    </row>
    <row r="3371" spans="2:8" x14ac:dyDescent="0.25">
      <c r="B3371" s="413" t="s">
        <v>4576</v>
      </c>
      <c r="C3371" s="422" t="s">
        <v>4577</v>
      </c>
      <c r="D3371" s="422"/>
      <c r="E3371" s="422"/>
      <c r="F3371" s="422"/>
      <c r="G3371" s="395"/>
      <c r="H3371" s="407"/>
    </row>
    <row r="3372" spans="2:8" x14ac:dyDescent="0.25">
      <c r="B3372" s="412">
        <v>1</v>
      </c>
      <c r="C3372" s="129" t="s">
        <v>4578</v>
      </c>
      <c r="D3372" s="162" t="s">
        <v>4579</v>
      </c>
      <c r="E3372" s="162" t="s">
        <v>3742</v>
      </c>
      <c r="F3372" s="398">
        <v>1123.2</v>
      </c>
      <c r="G3372" s="153">
        <f t="shared" ref="G3372:G3398" si="327">ROUND(F3372*0.2,2)</f>
        <v>224.64</v>
      </c>
      <c r="H3372" s="226">
        <f t="shared" ref="H3372:H3398" si="328">G3372+F3372</f>
        <v>1347.8400000000001</v>
      </c>
    </row>
    <row r="3373" spans="2:8" x14ac:dyDescent="0.25">
      <c r="B3373" s="412">
        <v>2</v>
      </c>
      <c r="C3373" s="129" t="s">
        <v>4580</v>
      </c>
      <c r="D3373" s="162" t="s">
        <v>4022</v>
      </c>
      <c r="E3373" s="162" t="s">
        <v>3742</v>
      </c>
      <c r="F3373" s="398">
        <v>436.8</v>
      </c>
      <c r="G3373" s="153">
        <f t="shared" si="327"/>
        <v>87.36</v>
      </c>
      <c r="H3373" s="226">
        <f t="shared" si="328"/>
        <v>524.16</v>
      </c>
    </row>
    <row r="3374" spans="2:8" ht="31.5" x14ac:dyDescent="0.25">
      <c r="B3374" s="412">
        <v>3</v>
      </c>
      <c r="C3374" s="129" t="s">
        <v>4581</v>
      </c>
      <c r="D3374" s="162" t="s">
        <v>4527</v>
      </c>
      <c r="E3374" s="162" t="s">
        <v>3742</v>
      </c>
      <c r="F3374" s="398">
        <v>249.6</v>
      </c>
      <c r="G3374" s="153">
        <f t="shared" si="327"/>
        <v>49.92</v>
      </c>
      <c r="H3374" s="226">
        <f t="shared" si="328"/>
        <v>299.52</v>
      </c>
    </row>
    <row r="3375" spans="2:8" x14ac:dyDescent="0.25">
      <c r="B3375" s="412">
        <v>4</v>
      </c>
      <c r="C3375" s="129" t="s">
        <v>4582</v>
      </c>
      <c r="D3375" s="162" t="s">
        <v>3828</v>
      </c>
      <c r="E3375" s="162" t="s">
        <v>3742</v>
      </c>
      <c r="F3375" s="398">
        <v>337</v>
      </c>
      <c r="G3375" s="153">
        <f t="shared" si="327"/>
        <v>67.400000000000006</v>
      </c>
      <c r="H3375" s="226">
        <f t="shared" si="328"/>
        <v>404.4</v>
      </c>
    </row>
    <row r="3376" spans="2:8" x14ac:dyDescent="0.25">
      <c r="B3376" s="412">
        <v>5</v>
      </c>
      <c r="C3376" s="129" t="s">
        <v>4583</v>
      </c>
      <c r="D3376" s="162" t="s">
        <v>4584</v>
      </c>
      <c r="E3376" s="162" t="s">
        <v>3742</v>
      </c>
      <c r="F3376" s="398">
        <v>474.2</v>
      </c>
      <c r="G3376" s="153">
        <f t="shared" si="327"/>
        <v>94.84</v>
      </c>
      <c r="H3376" s="226">
        <f t="shared" si="328"/>
        <v>569.04</v>
      </c>
    </row>
    <row r="3377" spans="2:8" ht="31.5" x14ac:dyDescent="0.25">
      <c r="B3377" s="412">
        <v>6</v>
      </c>
      <c r="C3377" s="129" t="s">
        <v>4585</v>
      </c>
      <c r="D3377" s="396" t="s">
        <v>4586</v>
      </c>
      <c r="E3377" s="162" t="s">
        <v>3742</v>
      </c>
      <c r="F3377" s="398">
        <v>526.70000000000005</v>
      </c>
      <c r="G3377" s="153">
        <f t="shared" si="327"/>
        <v>105.34</v>
      </c>
      <c r="H3377" s="226">
        <f t="shared" si="328"/>
        <v>632.04000000000008</v>
      </c>
    </row>
    <row r="3378" spans="2:8" x14ac:dyDescent="0.25">
      <c r="B3378" s="412">
        <v>7</v>
      </c>
      <c r="C3378" s="129" t="s">
        <v>4587</v>
      </c>
      <c r="D3378" s="162" t="s">
        <v>4012</v>
      </c>
      <c r="E3378" s="162" t="s">
        <v>3742</v>
      </c>
      <c r="F3378" s="398">
        <v>374.4</v>
      </c>
      <c r="G3378" s="153">
        <f t="shared" si="327"/>
        <v>74.88</v>
      </c>
      <c r="H3378" s="226">
        <f t="shared" si="328"/>
        <v>449.28</v>
      </c>
    </row>
    <row r="3379" spans="2:8" x14ac:dyDescent="0.25">
      <c r="B3379" s="412">
        <v>8</v>
      </c>
      <c r="C3379" s="129" t="s">
        <v>4588</v>
      </c>
      <c r="D3379" s="162" t="s">
        <v>4091</v>
      </c>
      <c r="E3379" s="162" t="s">
        <v>3742</v>
      </c>
      <c r="F3379" s="398">
        <v>374.4</v>
      </c>
      <c r="G3379" s="153">
        <f t="shared" si="327"/>
        <v>74.88</v>
      </c>
      <c r="H3379" s="226">
        <f t="shared" si="328"/>
        <v>449.28</v>
      </c>
    </row>
    <row r="3380" spans="2:8" x14ac:dyDescent="0.25">
      <c r="B3380" s="412">
        <v>9</v>
      </c>
      <c r="C3380" s="129" t="s">
        <v>4589</v>
      </c>
      <c r="D3380" s="162" t="s">
        <v>4012</v>
      </c>
      <c r="E3380" s="162" t="s">
        <v>3742</v>
      </c>
      <c r="F3380" s="398">
        <v>262.10000000000002</v>
      </c>
      <c r="G3380" s="153">
        <f t="shared" si="327"/>
        <v>52.42</v>
      </c>
      <c r="H3380" s="226">
        <f t="shared" si="328"/>
        <v>314.52000000000004</v>
      </c>
    </row>
    <row r="3381" spans="2:8" x14ac:dyDescent="0.25">
      <c r="B3381" s="412">
        <v>10</v>
      </c>
      <c r="C3381" s="129" t="s">
        <v>4253</v>
      </c>
      <c r="D3381" s="162" t="s">
        <v>3828</v>
      </c>
      <c r="E3381" s="162" t="s">
        <v>3742</v>
      </c>
      <c r="F3381" s="398">
        <v>299.5</v>
      </c>
      <c r="G3381" s="153">
        <f t="shared" si="327"/>
        <v>59.9</v>
      </c>
      <c r="H3381" s="226">
        <f t="shared" si="328"/>
        <v>359.4</v>
      </c>
    </row>
    <row r="3382" spans="2:8" x14ac:dyDescent="0.25">
      <c r="B3382" s="412">
        <v>11</v>
      </c>
      <c r="C3382" s="129" t="s">
        <v>4590</v>
      </c>
      <c r="D3382" s="162" t="s">
        <v>4551</v>
      </c>
      <c r="E3382" s="162" t="s">
        <v>3742</v>
      </c>
      <c r="F3382" s="398">
        <v>374.4</v>
      </c>
      <c r="G3382" s="153">
        <f t="shared" si="327"/>
        <v>74.88</v>
      </c>
      <c r="H3382" s="226">
        <f t="shared" si="328"/>
        <v>449.28</v>
      </c>
    </row>
    <row r="3383" spans="2:8" x14ac:dyDescent="0.25">
      <c r="B3383" s="412">
        <v>12</v>
      </c>
      <c r="C3383" s="129" t="s">
        <v>4591</v>
      </c>
      <c r="D3383" s="162" t="s">
        <v>3935</v>
      </c>
      <c r="E3383" s="162" t="s">
        <v>3742</v>
      </c>
      <c r="F3383" s="398">
        <v>337</v>
      </c>
      <c r="G3383" s="153">
        <f t="shared" si="327"/>
        <v>67.400000000000006</v>
      </c>
      <c r="H3383" s="226">
        <f t="shared" si="328"/>
        <v>404.4</v>
      </c>
    </row>
    <row r="3384" spans="2:8" x14ac:dyDescent="0.25">
      <c r="B3384" s="412">
        <v>13</v>
      </c>
      <c r="C3384" s="129" t="s">
        <v>4592</v>
      </c>
      <c r="D3384" s="162" t="s">
        <v>4022</v>
      </c>
      <c r="E3384" s="162" t="s">
        <v>3742</v>
      </c>
      <c r="F3384" s="398">
        <v>287</v>
      </c>
      <c r="G3384" s="153">
        <f t="shared" si="327"/>
        <v>57.4</v>
      </c>
      <c r="H3384" s="226">
        <f t="shared" si="328"/>
        <v>344.4</v>
      </c>
    </row>
    <row r="3385" spans="2:8" x14ac:dyDescent="0.25">
      <c r="B3385" s="412">
        <v>14</v>
      </c>
      <c r="C3385" s="129" t="s">
        <v>4593</v>
      </c>
      <c r="D3385" s="162" t="s">
        <v>4022</v>
      </c>
      <c r="E3385" s="162" t="s">
        <v>3742</v>
      </c>
      <c r="F3385" s="398">
        <v>237.1</v>
      </c>
      <c r="G3385" s="153">
        <f t="shared" si="327"/>
        <v>47.42</v>
      </c>
      <c r="H3385" s="226">
        <f t="shared" si="328"/>
        <v>284.52</v>
      </c>
    </row>
    <row r="3386" spans="2:8" x14ac:dyDescent="0.25">
      <c r="B3386" s="412">
        <v>15</v>
      </c>
      <c r="C3386" s="129" t="s">
        <v>4594</v>
      </c>
      <c r="D3386" s="162" t="s">
        <v>4022</v>
      </c>
      <c r="E3386" s="162" t="s">
        <v>3742</v>
      </c>
      <c r="F3386" s="398">
        <v>237.1</v>
      </c>
      <c r="G3386" s="153">
        <f t="shared" si="327"/>
        <v>47.42</v>
      </c>
      <c r="H3386" s="226">
        <f t="shared" si="328"/>
        <v>284.52</v>
      </c>
    </row>
    <row r="3387" spans="2:8" x14ac:dyDescent="0.25">
      <c r="B3387" s="412">
        <v>16</v>
      </c>
      <c r="C3387" s="129" t="s">
        <v>4595</v>
      </c>
      <c r="D3387" s="162" t="s">
        <v>4257</v>
      </c>
      <c r="E3387" s="162" t="s">
        <v>3742</v>
      </c>
      <c r="F3387" s="398">
        <v>187.2</v>
      </c>
      <c r="G3387" s="153">
        <f t="shared" si="327"/>
        <v>37.44</v>
      </c>
      <c r="H3387" s="226">
        <f t="shared" si="328"/>
        <v>224.64</v>
      </c>
    </row>
    <row r="3388" spans="2:8" x14ac:dyDescent="0.25">
      <c r="B3388" s="412">
        <v>17</v>
      </c>
      <c r="C3388" s="129" t="s">
        <v>4596</v>
      </c>
      <c r="D3388" s="162" t="s">
        <v>4257</v>
      </c>
      <c r="E3388" s="162" t="s">
        <v>3742</v>
      </c>
      <c r="F3388" s="398">
        <v>312</v>
      </c>
      <c r="G3388" s="153">
        <f t="shared" si="327"/>
        <v>62.4</v>
      </c>
      <c r="H3388" s="226">
        <f t="shared" si="328"/>
        <v>374.4</v>
      </c>
    </row>
    <row r="3389" spans="2:8" x14ac:dyDescent="0.25">
      <c r="B3389" s="412">
        <v>18</v>
      </c>
      <c r="C3389" s="129" t="s">
        <v>4597</v>
      </c>
      <c r="D3389" s="162" t="s">
        <v>3792</v>
      </c>
      <c r="E3389" s="162" t="s">
        <v>3742</v>
      </c>
      <c r="F3389" s="398">
        <v>312</v>
      </c>
      <c r="G3389" s="153">
        <f t="shared" si="327"/>
        <v>62.4</v>
      </c>
      <c r="H3389" s="226">
        <f t="shared" si="328"/>
        <v>374.4</v>
      </c>
    </row>
    <row r="3390" spans="2:8" x14ac:dyDescent="0.25">
      <c r="B3390" s="412">
        <v>19</v>
      </c>
      <c r="C3390" s="129" t="s">
        <v>4598</v>
      </c>
      <c r="D3390" s="162" t="s">
        <v>4091</v>
      </c>
      <c r="E3390" s="162" t="s">
        <v>3742</v>
      </c>
      <c r="F3390" s="398">
        <v>312</v>
      </c>
      <c r="G3390" s="153">
        <f t="shared" si="327"/>
        <v>62.4</v>
      </c>
      <c r="H3390" s="226">
        <f t="shared" si="328"/>
        <v>374.4</v>
      </c>
    </row>
    <row r="3391" spans="2:8" x14ac:dyDescent="0.25">
      <c r="B3391" s="412">
        <v>20</v>
      </c>
      <c r="C3391" s="129" t="s">
        <v>4599</v>
      </c>
      <c r="D3391" s="162" t="s">
        <v>3792</v>
      </c>
      <c r="E3391" s="162" t="s">
        <v>3742</v>
      </c>
      <c r="F3391" s="398">
        <v>312</v>
      </c>
      <c r="G3391" s="153">
        <f t="shared" si="327"/>
        <v>62.4</v>
      </c>
      <c r="H3391" s="226">
        <f t="shared" si="328"/>
        <v>374.4</v>
      </c>
    </row>
    <row r="3392" spans="2:8" x14ac:dyDescent="0.25">
      <c r="B3392" s="412">
        <v>21</v>
      </c>
      <c r="C3392" s="129" t="s">
        <v>4600</v>
      </c>
      <c r="D3392" s="162" t="s">
        <v>4022</v>
      </c>
      <c r="E3392" s="162" t="s">
        <v>3742</v>
      </c>
      <c r="F3392" s="398">
        <v>249.6</v>
      </c>
      <c r="G3392" s="153">
        <f t="shared" si="327"/>
        <v>49.92</v>
      </c>
      <c r="H3392" s="226">
        <f t="shared" si="328"/>
        <v>299.52</v>
      </c>
    </row>
    <row r="3393" spans="2:8" x14ac:dyDescent="0.25">
      <c r="B3393" s="412">
        <v>22</v>
      </c>
      <c r="C3393" s="129" t="s">
        <v>4601</v>
      </c>
      <c r="D3393" s="162" t="s">
        <v>4257</v>
      </c>
      <c r="E3393" s="162" t="s">
        <v>3742</v>
      </c>
      <c r="F3393" s="398">
        <v>237.1</v>
      </c>
      <c r="G3393" s="153">
        <f t="shared" si="327"/>
        <v>47.42</v>
      </c>
      <c r="H3393" s="226">
        <f t="shared" si="328"/>
        <v>284.52</v>
      </c>
    </row>
    <row r="3394" spans="2:8" x14ac:dyDescent="0.25">
      <c r="B3394" s="412">
        <v>23</v>
      </c>
      <c r="C3394" s="129" t="s">
        <v>4602</v>
      </c>
      <c r="D3394" s="162" t="s">
        <v>4257</v>
      </c>
      <c r="E3394" s="162" t="s">
        <v>3742</v>
      </c>
      <c r="F3394" s="398">
        <v>237.1</v>
      </c>
      <c r="G3394" s="153">
        <f t="shared" si="327"/>
        <v>47.42</v>
      </c>
      <c r="H3394" s="226">
        <f t="shared" si="328"/>
        <v>284.52</v>
      </c>
    </row>
    <row r="3395" spans="2:8" x14ac:dyDescent="0.25">
      <c r="B3395" s="412">
        <v>24</v>
      </c>
      <c r="C3395" s="129" t="s">
        <v>4539</v>
      </c>
      <c r="D3395" s="162" t="s">
        <v>4022</v>
      </c>
      <c r="E3395" s="162" t="s">
        <v>3742</v>
      </c>
      <c r="F3395" s="398">
        <v>262.10000000000002</v>
      </c>
      <c r="G3395" s="153">
        <f t="shared" si="327"/>
        <v>52.42</v>
      </c>
      <c r="H3395" s="226">
        <f t="shared" si="328"/>
        <v>314.52000000000004</v>
      </c>
    </row>
    <row r="3396" spans="2:8" x14ac:dyDescent="0.25">
      <c r="B3396" s="412">
        <v>25</v>
      </c>
      <c r="C3396" s="129" t="s">
        <v>4603</v>
      </c>
      <c r="D3396" s="162" t="s">
        <v>3792</v>
      </c>
      <c r="E3396" s="162" t="s">
        <v>3742</v>
      </c>
      <c r="F3396" s="398">
        <v>349.4</v>
      </c>
      <c r="G3396" s="153">
        <f t="shared" si="327"/>
        <v>69.88</v>
      </c>
      <c r="H3396" s="226">
        <f t="shared" si="328"/>
        <v>419.28</v>
      </c>
    </row>
    <row r="3397" spans="2:8" x14ac:dyDescent="0.25">
      <c r="B3397" s="412">
        <v>26</v>
      </c>
      <c r="C3397" s="129" t="s">
        <v>4558</v>
      </c>
      <c r="D3397" s="162" t="s">
        <v>3799</v>
      </c>
      <c r="E3397" s="162" t="s">
        <v>3742</v>
      </c>
      <c r="F3397" s="398">
        <v>491.7</v>
      </c>
      <c r="G3397" s="153">
        <f t="shared" si="327"/>
        <v>98.34</v>
      </c>
      <c r="H3397" s="226">
        <f t="shared" si="328"/>
        <v>590.04</v>
      </c>
    </row>
    <row r="3398" spans="2:8" x14ac:dyDescent="0.25">
      <c r="B3398" s="412">
        <v>27</v>
      </c>
      <c r="C3398" s="129" t="s">
        <v>4604</v>
      </c>
      <c r="D3398" s="162" t="s">
        <v>4503</v>
      </c>
      <c r="E3398" s="162" t="s">
        <v>3742</v>
      </c>
      <c r="F3398" s="398">
        <v>237.1</v>
      </c>
      <c r="G3398" s="153">
        <f t="shared" si="327"/>
        <v>47.42</v>
      </c>
      <c r="H3398" s="226">
        <f t="shared" si="328"/>
        <v>284.52</v>
      </c>
    </row>
    <row r="3399" spans="2:8" x14ac:dyDescent="0.25">
      <c r="B3399" s="413" t="s">
        <v>4605</v>
      </c>
      <c r="C3399" s="422" t="s">
        <v>4606</v>
      </c>
      <c r="D3399" s="422"/>
      <c r="E3399" s="422"/>
      <c r="F3399" s="422"/>
      <c r="G3399" s="395"/>
      <c r="H3399" s="407"/>
    </row>
    <row r="3400" spans="2:8" x14ac:dyDescent="0.25">
      <c r="B3400" s="412">
        <v>1</v>
      </c>
      <c r="C3400" s="129" t="s">
        <v>4607</v>
      </c>
      <c r="D3400" s="162" t="s">
        <v>4385</v>
      </c>
      <c r="E3400" s="162" t="s">
        <v>3742</v>
      </c>
      <c r="F3400" s="398">
        <v>468</v>
      </c>
      <c r="G3400" s="153">
        <f t="shared" ref="G3400:G3419" si="329">ROUND(F3400*0.2,2)</f>
        <v>93.6</v>
      </c>
      <c r="H3400" s="226">
        <f t="shared" ref="H3400:H3419" si="330">G3400+F3400</f>
        <v>561.6</v>
      </c>
    </row>
    <row r="3401" spans="2:8" x14ac:dyDescent="0.25">
      <c r="B3401" s="412">
        <v>2</v>
      </c>
      <c r="C3401" s="129" t="s">
        <v>4608</v>
      </c>
      <c r="D3401" s="162" t="s">
        <v>4385</v>
      </c>
      <c r="E3401" s="162" t="s">
        <v>3742</v>
      </c>
      <c r="F3401" s="398">
        <v>275.60000000000002</v>
      </c>
      <c r="G3401" s="153">
        <f t="shared" si="329"/>
        <v>55.12</v>
      </c>
      <c r="H3401" s="226">
        <f t="shared" si="330"/>
        <v>330.72</v>
      </c>
    </row>
    <row r="3402" spans="2:8" ht="31.5" x14ac:dyDescent="0.25">
      <c r="B3402" s="412">
        <v>3</v>
      </c>
      <c r="C3402" s="129" t="s">
        <v>4609</v>
      </c>
      <c r="D3402" s="162" t="s">
        <v>4385</v>
      </c>
      <c r="E3402" s="162" t="s">
        <v>3742</v>
      </c>
      <c r="F3402" s="398">
        <v>291.2</v>
      </c>
      <c r="G3402" s="153">
        <f t="shared" si="329"/>
        <v>58.24</v>
      </c>
      <c r="H3402" s="226">
        <f t="shared" si="330"/>
        <v>349.44</v>
      </c>
    </row>
    <row r="3403" spans="2:8" ht="47.25" x14ac:dyDescent="0.25">
      <c r="B3403" s="412">
        <v>4</v>
      </c>
      <c r="C3403" s="399" t="s">
        <v>4610</v>
      </c>
      <c r="D3403" s="162" t="s">
        <v>4385</v>
      </c>
      <c r="E3403" s="162" t="s">
        <v>3742</v>
      </c>
      <c r="F3403" s="398">
        <v>707.2</v>
      </c>
      <c r="G3403" s="153">
        <f t="shared" si="329"/>
        <v>141.44</v>
      </c>
      <c r="H3403" s="226">
        <f t="shared" si="330"/>
        <v>848.6400000000001</v>
      </c>
    </row>
    <row r="3404" spans="2:8" x14ac:dyDescent="0.25">
      <c r="B3404" s="412">
        <v>5</v>
      </c>
      <c r="C3404" s="129" t="s">
        <v>4611</v>
      </c>
      <c r="D3404" s="162" t="s">
        <v>4612</v>
      </c>
      <c r="E3404" s="162" t="s">
        <v>3742</v>
      </c>
      <c r="F3404" s="398">
        <v>572</v>
      </c>
      <c r="G3404" s="153">
        <f t="shared" si="329"/>
        <v>114.4</v>
      </c>
      <c r="H3404" s="226">
        <f t="shared" si="330"/>
        <v>686.4</v>
      </c>
    </row>
    <row r="3405" spans="2:8" ht="47.25" x14ac:dyDescent="0.25">
      <c r="B3405" s="412">
        <v>6</v>
      </c>
      <c r="C3405" s="129" t="s">
        <v>4613</v>
      </c>
      <c r="D3405" s="162" t="s">
        <v>4612</v>
      </c>
      <c r="E3405" s="162" t="s">
        <v>3742</v>
      </c>
      <c r="F3405" s="398">
        <v>416</v>
      </c>
      <c r="G3405" s="153">
        <f t="shared" si="329"/>
        <v>83.2</v>
      </c>
      <c r="H3405" s="226">
        <f t="shared" si="330"/>
        <v>499.2</v>
      </c>
    </row>
    <row r="3406" spans="2:8" x14ac:dyDescent="0.25">
      <c r="B3406" s="412">
        <v>7</v>
      </c>
      <c r="C3406" s="129" t="s">
        <v>4614</v>
      </c>
      <c r="D3406" s="162" t="s">
        <v>4002</v>
      </c>
      <c r="E3406" s="162" t="s">
        <v>3742</v>
      </c>
      <c r="F3406" s="398">
        <v>327.60000000000002</v>
      </c>
      <c r="G3406" s="153">
        <f t="shared" si="329"/>
        <v>65.52</v>
      </c>
      <c r="H3406" s="226">
        <f t="shared" si="330"/>
        <v>393.12</v>
      </c>
    </row>
    <row r="3407" spans="2:8" x14ac:dyDescent="0.25">
      <c r="B3407" s="412">
        <v>8</v>
      </c>
      <c r="C3407" s="129" t="s">
        <v>4615</v>
      </c>
      <c r="D3407" s="162" t="s">
        <v>3826</v>
      </c>
      <c r="E3407" s="162" t="s">
        <v>3742</v>
      </c>
      <c r="F3407" s="398">
        <v>156</v>
      </c>
      <c r="G3407" s="153">
        <f t="shared" si="329"/>
        <v>31.2</v>
      </c>
      <c r="H3407" s="226">
        <f t="shared" si="330"/>
        <v>187.2</v>
      </c>
    </row>
    <row r="3408" spans="2:8" x14ac:dyDescent="0.25">
      <c r="B3408" s="412">
        <v>9</v>
      </c>
      <c r="C3408" s="129" t="s">
        <v>4616</v>
      </c>
      <c r="D3408" s="162" t="s">
        <v>4617</v>
      </c>
      <c r="E3408" s="162" t="s">
        <v>3742</v>
      </c>
      <c r="F3408" s="398">
        <v>239.2</v>
      </c>
      <c r="G3408" s="153">
        <f t="shared" si="329"/>
        <v>47.84</v>
      </c>
      <c r="H3408" s="226">
        <f t="shared" si="330"/>
        <v>287.03999999999996</v>
      </c>
    </row>
    <row r="3409" spans="2:8" ht="31.5" x14ac:dyDescent="0.25">
      <c r="B3409" s="412">
        <v>10</v>
      </c>
      <c r="C3409" s="129" t="s">
        <v>4618</v>
      </c>
      <c r="D3409" s="396" t="s">
        <v>4619</v>
      </c>
      <c r="E3409" s="162" t="s">
        <v>3742</v>
      </c>
      <c r="F3409" s="398">
        <v>332.8</v>
      </c>
      <c r="G3409" s="153">
        <f t="shared" si="329"/>
        <v>66.56</v>
      </c>
      <c r="H3409" s="226">
        <f t="shared" si="330"/>
        <v>399.36</v>
      </c>
    </row>
    <row r="3410" spans="2:8" ht="31.5" x14ac:dyDescent="0.25">
      <c r="B3410" s="412">
        <v>11</v>
      </c>
      <c r="C3410" s="129" t="s">
        <v>4620</v>
      </c>
      <c r="D3410" s="162" t="s">
        <v>4621</v>
      </c>
      <c r="E3410" s="162" t="s">
        <v>3742</v>
      </c>
      <c r="F3410" s="398">
        <v>260</v>
      </c>
      <c r="G3410" s="153">
        <f t="shared" si="329"/>
        <v>52</v>
      </c>
      <c r="H3410" s="226">
        <f t="shared" si="330"/>
        <v>312</v>
      </c>
    </row>
    <row r="3411" spans="2:8" ht="31.5" x14ac:dyDescent="0.25">
      <c r="B3411" s="412">
        <v>12</v>
      </c>
      <c r="C3411" s="129" t="s">
        <v>4622</v>
      </c>
      <c r="D3411" s="162" t="s">
        <v>4621</v>
      </c>
      <c r="E3411" s="162" t="s">
        <v>3742</v>
      </c>
      <c r="F3411" s="398">
        <v>254.8</v>
      </c>
      <c r="G3411" s="153">
        <f t="shared" si="329"/>
        <v>50.96</v>
      </c>
      <c r="H3411" s="226">
        <f t="shared" si="330"/>
        <v>305.76</v>
      </c>
    </row>
    <row r="3412" spans="2:8" x14ac:dyDescent="0.25">
      <c r="B3412" s="412">
        <v>13</v>
      </c>
      <c r="C3412" s="129" t="s">
        <v>4623</v>
      </c>
      <c r="D3412" s="162" t="s">
        <v>3949</v>
      </c>
      <c r="E3412" s="162" t="s">
        <v>3742</v>
      </c>
      <c r="F3412" s="398">
        <v>239.2</v>
      </c>
      <c r="G3412" s="153">
        <f t="shared" si="329"/>
        <v>47.84</v>
      </c>
      <c r="H3412" s="226">
        <f t="shared" si="330"/>
        <v>287.03999999999996</v>
      </c>
    </row>
    <row r="3413" spans="2:8" x14ac:dyDescent="0.25">
      <c r="B3413" s="412">
        <v>14</v>
      </c>
      <c r="C3413" s="129" t="s">
        <v>4624</v>
      </c>
      <c r="D3413" s="162" t="s">
        <v>4125</v>
      </c>
      <c r="E3413" s="162" t="s">
        <v>3742</v>
      </c>
      <c r="F3413" s="398">
        <v>145.6</v>
      </c>
      <c r="G3413" s="153">
        <f t="shared" si="329"/>
        <v>29.12</v>
      </c>
      <c r="H3413" s="226">
        <f t="shared" si="330"/>
        <v>174.72</v>
      </c>
    </row>
    <row r="3414" spans="2:8" x14ac:dyDescent="0.25">
      <c r="B3414" s="412">
        <v>15</v>
      </c>
      <c r="C3414" s="129" t="s">
        <v>4625</v>
      </c>
      <c r="D3414" s="162" t="s">
        <v>4125</v>
      </c>
      <c r="E3414" s="162" t="s">
        <v>3742</v>
      </c>
      <c r="F3414" s="398">
        <v>130</v>
      </c>
      <c r="G3414" s="153">
        <f t="shared" si="329"/>
        <v>26</v>
      </c>
      <c r="H3414" s="226">
        <f t="shared" si="330"/>
        <v>156</v>
      </c>
    </row>
    <row r="3415" spans="2:8" x14ac:dyDescent="0.25">
      <c r="B3415" s="412">
        <v>16</v>
      </c>
      <c r="C3415" s="129" t="s">
        <v>4626</v>
      </c>
      <c r="D3415" s="162" t="s">
        <v>3949</v>
      </c>
      <c r="E3415" s="162" t="s">
        <v>3742</v>
      </c>
      <c r="F3415" s="398">
        <v>135.19999999999999</v>
      </c>
      <c r="G3415" s="153">
        <f t="shared" si="329"/>
        <v>27.04</v>
      </c>
      <c r="H3415" s="226">
        <f t="shared" si="330"/>
        <v>162.23999999999998</v>
      </c>
    </row>
    <row r="3416" spans="2:8" x14ac:dyDescent="0.25">
      <c r="B3416" s="412">
        <v>17</v>
      </c>
      <c r="C3416" s="129" t="s">
        <v>4627</v>
      </c>
      <c r="D3416" s="162" t="s">
        <v>3949</v>
      </c>
      <c r="E3416" s="162" t="s">
        <v>3742</v>
      </c>
      <c r="F3416" s="398">
        <v>130</v>
      </c>
      <c r="G3416" s="153">
        <f t="shared" si="329"/>
        <v>26</v>
      </c>
      <c r="H3416" s="226">
        <f t="shared" si="330"/>
        <v>156</v>
      </c>
    </row>
    <row r="3417" spans="2:8" x14ac:dyDescent="0.25">
      <c r="B3417" s="412">
        <v>18</v>
      </c>
      <c r="C3417" s="129" t="s">
        <v>4628</v>
      </c>
      <c r="D3417" s="162" t="s">
        <v>4629</v>
      </c>
      <c r="E3417" s="162" t="s">
        <v>3742</v>
      </c>
      <c r="F3417" s="398">
        <v>124.8</v>
      </c>
      <c r="G3417" s="153">
        <f t="shared" si="329"/>
        <v>24.96</v>
      </c>
      <c r="H3417" s="226">
        <f t="shared" si="330"/>
        <v>149.76</v>
      </c>
    </row>
    <row r="3418" spans="2:8" x14ac:dyDescent="0.25">
      <c r="B3418" s="412">
        <v>19</v>
      </c>
      <c r="C3418" s="129" t="s">
        <v>4630</v>
      </c>
      <c r="D3418" s="162" t="s">
        <v>4631</v>
      </c>
      <c r="E3418" s="162" t="s">
        <v>3742</v>
      </c>
      <c r="F3418" s="398">
        <v>130</v>
      </c>
      <c r="G3418" s="153">
        <f t="shared" si="329"/>
        <v>26</v>
      </c>
      <c r="H3418" s="226">
        <f t="shared" si="330"/>
        <v>156</v>
      </c>
    </row>
    <row r="3419" spans="2:8" x14ac:dyDescent="0.25">
      <c r="B3419" s="412">
        <v>20</v>
      </c>
      <c r="C3419" s="129" t="s">
        <v>4632</v>
      </c>
      <c r="D3419" s="162" t="s">
        <v>3949</v>
      </c>
      <c r="E3419" s="162" t="s">
        <v>3742</v>
      </c>
      <c r="F3419" s="398">
        <v>468</v>
      </c>
      <c r="G3419" s="153">
        <f t="shared" si="329"/>
        <v>93.6</v>
      </c>
      <c r="H3419" s="226">
        <f t="shared" si="330"/>
        <v>561.6</v>
      </c>
    </row>
    <row r="3420" spans="2:8" x14ac:dyDescent="0.25">
      <c r="B3420" s="413" t="s">
        <v>3735</v>
      </c>
      <c r="C3420" s="422" t="s">
        <v>4633</v>
      </c>
      <c r="D3420" s="422"/>
      <c r="E3420" s="422"/>
      <c r="F3420" s="422"/>
      <c r="G3420" s="395"/>
      <c r="H3420" s="407"/>
    </row>
    <row r="3421" spans="2:8" ht="31.5" x14ac:dyDescent="0.25">
      <c r="B3421" s="426"/>
      <c r="C3421" s="129" t="s">
        <v>4634</v>
      </c>
      <c r="D3421" s="396"/>
      <c r="E3421" s="162" t="s">
        <v>4635</v>
      </c>
      <c r="F3421" s="398">
        <v>371.34</v>
      </c>
      <c r="G3421" s="153">
        <f t="shared" ref="G3421:G3427" si="331">ROUND(F3421*0.2,2)</f>
        <v>74.27</v>
      </c>
      <c r="H3421" s="226">
        <f t="shared" ref="H3421:H3427" si="332">G3421+F3421</f>
        <v>445.60999999999996</v>
      </c>
    </row>
    <row r="3422" spans="2:8" x14ac:dyDescent="0.25">
      <c r="B3422" s="426"/>
      <c r="C3422" s="129" t="s">
        <v>4636</v>
      </c>
      <c r="D3422" s="396"/>
      <c r="E3422" s="162" t="s">
        <v>4635</v>
      </c>
      <c r="F3422" s="398">
        <v>171.12</v>
      </c>
      <c r="G3422" s="153">
        <f t="shared" si="331"/>
        <v>34.22</v>
      </c>
      <c r="H3422" s="226">
        <f t="shared" si="332"/>
        <v>205.34</v>
      </c>
    </row>
    <row r="3423" spans="2:8" ht="47.25" x14ac:dyDescent="0.25">
      <c r="B3423" s="426"/>
      <c r="C3423" s="129" t="s">
        <v>4637</v>
      </c>
      <c r="D3423" s="396"/>
      <c r="E3423" s="162" t="s">
        <v>4635</v>
      </c>
      <c r="F3423" s="398">
        <v>171.12</v>
      </c>
      <c r="G3423" s="153">
        <f t="shared" si="331"/>
        <v>34.22</v>
      </c>
      <c r="H3423" s="226">
        <f t="shared" si="332"/>
        <v>205.34</v>
      </c>
    </row>
    <row r="3424" spans="2:8" ht="63" x14ac:dyDescent="0.25">
      <c r="B3424" s="426"/>
      <c r="C3424" s="129" t="s">
        <v>4638</v>
      </c>
      <c r="D3424" s="396"/>
      <c r="E3424" s="162" t="s">
        <v>4635</v>
      </c>
      <c r="F3424" s="398">
        <v>171.12</v>
      </c>
      <c r="G3424" s="153">
        <f t="shared" si="331"/>
        <v>34.22</v>
      </c>
      <c r="H3424" s="226">
        <f t="shared" si="332"/>
        <v>205.34</v>
      </c>
    </row>
    <row r="3425" spans="2:8" ht="47.25" x14ac:dyDescent="0.25">
      <c r="B3425" s="426"/>
      <c r="C3425" s="399" t="s">
        <v>4639</v>
      </c>
      <c r="D3425" s="396"/>
      <c r="E3425" s="162" t="s">
        <v>4635</v>
      </c>
      <c r="F3425" s="398">
        <v>3443.22</v>
      </c>
      <c r="G3425" s="153">
        <f t="shared" si="331"/>
        <v>688.64</v>
      </c>
      <c r="H3425" s="226">
        <f t="shared" si="332"/>
        <v>4131.8599999999997</v>
      </c>
    </row>
    <row r="3426" spans="2:8" ht="63" x14ac:dyDescent="0.25">
      <c r="B3426" s="426"/>
      <c r="C3426" s="129" t="s">
        <v>4640</v>
      </c>
      <c r="D3426" s="396"/>
      <c r="E3426" s="162" t="s">
        <v>4635</v>
      </c>
      <c r="F3426" s="398">
        <v>115.56</v>
      </c>
      <c r="G3426" s="153">
        <f t="shared" si="331"/>
        <v>23.11</v>
      </c>
      <c r="H3426" s="226">
        <f t="shared" si="332"/>
        <v>138.67000000000002</v>
      </c>
    </row>
    <row r="3427" spans="2:8" ht="63" x14ac:dyDescent="0.25">
      <c r="B3427" s="426"/>
      <c r="C3427" s="129" t="s">
        <v>4641</v>
      </c>
      <c r="D3427" s="396"/>
      <c r="E3427" s="162" t="s">
        <v>4642</v>
      </c>
      <c r="F3427" s="398">
        <v>300</v>
      </c>
      <c r="G3427" s="153">
        <f t="shared" si="331"/>
        <v>60</v>
      </c>
      <c r="H3427" s="226">
        <f t="shared" si="332"/>
        <v>360</v>
      </c>
    </row>
    <row r="3428" spans="2:8" ht="32.25" customHeight="1" x14ac:dyDescent="0.25">
      <c r="B3428" s="413" t="s">
        <v>3984</v>
      </c>
      <c r="C3428" s="434" t="s">
        <v>4643</v>
      </c>
      <c r="D3428" s="434"/>
      <c r="E3428" s="434"/>
      <c r="F3428" s="434"/>
      <c r="G3428" s="395"/>
      <c r="H3428" s="407"/>
    </row>
    <row r="3429" spans="2:8" ht="78.75" x14ac:dyDescent="0.25">
      <c r="B3429" s="423"/>
      <c r="C3429" s="399" t="s">
        <v>4644</v>
      </c>
      <c r="D3429" s="396"/>
      <c r="E3429" s="396"/>
      <c r="F3429" s="396"/>
      <c r="G3429" s="395"/>
      <c r="H3429" s="407"/>
    </row>
    <row r="3430" spans="2:8" x14ac:dyDescent="0.25">
      <c r="B3430" s="423"/>
      <c r="C3430" s="129" t="s">
        <v>4645</v>
      </c>
      <c r="D3430" s="162" t="s">
        <v>3949</v>
      </c>
      <c r="E3430" s="162" t="s">
        <v>4646</v>
      </c>
      <c r="F3430" s="398">
        <v>0.89</v>
      </c>
      <c r="G3430" s="153">
        <f t="shared" ref="G3430:G3435" si="333">ROUND(F3430*0.2,2)</f>
        <v>0.18</v>
      </c>
      <c r="H3430" s="226">
        <f t="shared" ref="H3430:H3435" si="334">G3430+F3430</f>
        <v>1.07</v>
      </c>
    </row>
    <row r="3431" spans="2:8" x14ac:dyDescent="0.25">
      <c r="B3431" s="423"/>
      <c r="C3431" s="129" t="s">
        <v>4647</v>
      </c>
      <c r="D3431" s="162" t="s">
        <v>3949</v>
      </c>
      <c r="E3431" s="162" t="s">
        <v>4648</v>
      </c>
      <c r="F3431" s="398">
        <v>564.87</v>
      </c>
      <c r="G3431" s="153">
        <f t="shared" si="333"/>
        <v>112.97</v>
      </c>
      <c r="H3431" s="226">
        <f t="shared" si="334"/>
        <v>677.84</v>
      </c>
    </row>
    <row r="3432" spans="2:8" x14ac:dyDescent="0.25">
      <c r="B3432" s="423"/>
      <c r="C3432" s="129" t="s">
        <v>4649</v>
      </c>
      <c r="D3432" s="162" t="s">
        <v>3949</v>
      </c>
      <c r="E3432" s="162" t="s">
        <v>4648</v>
      </c>
      <c r="F3432" s="398">
        <v>591.57000000000005</v>
      </c>
      <c r="G3432" s="153">
        <f t="shared" si="333"/>
        <v>118.31</v>
      </c>
      <c r="H3432" s="226">
        <f t="shared" si="334"/>
        <v>709.88000000000011</v>
      </c>
    </row>
    <row r="3433" spans="2:8" x14ac:dyDescent="0.25">
      <c r="B3433" s="423"/>
      <c r="C3433" s="129" t="s">
        <v>4650</v>
      </c>
      <c r="D3433" s="162" t="s">
        <v>3949</v>
      </c>
      <c r="E3433" s="162" t="s">
        <v>4648</v>
      </c>
      <c r="F3433" s="398">
        <v>617.39</v>
      </c>
      <c r="G3433" s="153">
        <f t="shared" si="333"/>
        <v>123.48</v>
      </c>
      <c r="H3433" s="226">
        <f t="shared" si="334"/>
        <v>740.87</v>
      </c>
    </row>
    <row r="3434" spans="2:8" x14ac:dyDescent="0.25">
      <c r="B3434" s="423"/>
      <c r="C3434" s="129" t="s">
        <v>4651</v>
      </c>
      <c r="D3434" s="162" t="s">
        <v>3949</v>
      </c>
      <c r="E3434" s="162" t="s">
        <v>4646</v>
      </c>
      <c r="F3434" s="398">
        <v>0.06</v>
      </c>
      <c r="G3434" s="153">
        <f t="shared" si="333"/>
        <v>0.01</v>
      </c>
      <c r="H3434" s="226">
        <f t="shared" si="334"/>
        <v>6.9999999999999993E-2</v>
      </c>
    </row>
    <row r="3435" spans="2:8" ht="31.5" x14ac:dyDescent="0.25">
      <c r="B3435" s="423"/>
      <c r="C3435" s="129" t="s">
        <v>4652</v>
      </c>
      <c r="D3435" s="162" t="s">
        <v>3949</v>
      </c>
      <c r="E3435" s="162" t="s">
        <v>4646</v>
      </c>
      <c r="F3435" s="397">
        <v>513.6</v>
      </c>
      <c r="G3435" s="153">
        <f t="shared" si="333"/>
        <v>102.72</v>
      </c>
      <c r="H3435" s="226">
        <f t="shared" si="334"/>
        <v>616.32000000000005</v>
      </c>
    </row>
    <row r="3436" spans="2:8" x14ac:dyDescent="0.25">
      <c r="B3436" s="423"/>
      <c r="C3436" s="129" t="s">
        <v>4653</v>
      </c>
      <c r="D3436" s="396"/>
      <c r="E3436" s="396"/>
      <c r="F3436" s="396"/>
      <c r="G3436" s="395"/>
      <c r="H3436" s="407"/>
    </row>
    <row r="3437" spans="2:8" x14ac:dyDescent="0.25">
      <c r="B3437" s="423"/>
      <c r="C3437" s="129" t="s">
        <v>4654</v>
      </c>
      <c r="D3437" s="162" t="s">
        <v>3949</v>
      </c>
      <c r="E3437" s="162" t="s">
        <v>4655</v>
      </c>
      <c r="F3437" s="398">
        <v>1.24</v>
      </c>
      <c r="G3437" s="153">
        <f t="shared" ref="G3437:G3440" si="335">ROUND(F3437*0.2,2)</f>
        <v>0.25</v>
      </c>
      <c r="H3437" s="226">
        <f t="shared" ref="H3437:H3440" si="336">G3437+F3437</f>
        <v>1.49</v>
      </c>
    </row>
    <row r="3438" spans="2:8" x14ac:dyDescent="0.25">
      <c r="B3438" s="423"/>
      <c r="C3438" s="129" t="s">
        <v>4656</v>
      </c>
      <c r="D3438" s="162" t="s">
        <v>3949</v>
      </c>
      <c r="E3438" s="162" t="s">
        <v>4648</v>
      </c>
      <c r="F3438" s="398">
        <v>1228.23</v>
      </c>
      <c r="G3438" s="153">
        <f t="shared" si="335"/>
        <v>245.65</v>
      </c>
      <c r="H3438" s="226">
        <f t="shared" si="336"/>
        <v>1473.88</v>
      </c>
    </row>
    <row r="3439" spans="2:8" x14ac:dyDescent="0.25">
      <c r="B3439" s="423"/>
      <c r="C3439" s="129" t="s">
        <v>4657</v>
      </c>
      <c r="D3439" s="162" t="s">
        <v>3949</v>
      </c>
      <c r="E3439" s="162" t="s">
        <v>4648</v>
      </c>
      <c r="F3439" s="398">
        <v>1432.77</v>
      </c>
      <c r="G3439" s="153">
        <f t="shared" si="335"/>
        <v>286.55</v>
      </c>
      <c r="H3439" s="226">
        <f t="shared" si="336"/>
        <v>1719.32</v>
      </c>
    </row>
    <row r="3440" spans="2:8" x14ac:dyDescent="0.25">
      <c r="B3440" s="423"/>
      <c r="C3440" s="129" t="s">
        <v>4658</v>
      </c>
      <c r="D3440" s="162" t="s">
        <v>3949</v>
      </c>
      <c r="E3440" s="162" t="s">
        <v>4648</v>
      </c>
      <c r="F3440" s="398">
        <v>1670.73</v>
      </c>
      <c r="G3440" s="153">
        <f t="shared" si="335"/>
        <v>334.15</v>
      </c>
      <c r="H3440" s="226">
        <f t="shared" si="336"/>
        <v>2004.88</v>
      </c>
    </row>
    <row r="3441" spans="2:8" x14ac:dyDescent="0.25">
      <c r="B3441" s="423"/>
      <c r="C3441" s="129" t="s">
        <v>4659</v>
      </c>
      <c r="D3441" s="396"/>
      <c r="E3441" s="396"/>
      <c r="F3441" s="396"/>
      <c r="G3441" s="395"/>
      <c r="H3441" s="407"/>
    </row>
    <row r="3442" spans="2:8" ht="47.25" x14ac:dyDescent="0.25">
      <c r="B3442" s="423"/>
      <c r="C3442" s="399" t="s">
        <v>4660</v>
      </c>
      <c r="D3442" s="396"/>
      <c r="E3442" s="396"/>
      <c r="F3442" s="396"/>
      <c r="G3442" s="395"/>
      <c r="H3442" s="407"/>
    </row>
    <row r="3443" spans="2:8" x14ac:dyDescent="0.25">
      <c r="B3443" s="423"/>
      <c r="C3443" s="129" t="s">
        <v>4661</v>
      </c>
      <c r="D3443" s="162" t="s">
        <v>3949</v>
      </c>
      <c r="E3443" s="396"/>
      <c r="F3443" s="396"/>
      <c r="G3443" s="395"/>
      <c r="H3443" s="407"/>
    </row>
    <row r="3444" spans="2:8" x14ac:dyDescent="0.25">
      <c r="B3444" s="423"/>
      <c r="C3444" s="129" t="s">
        <v>4662</v>
      </c>
      <c r="D3444" s="162" t="s">
        <v>3949</v>
      </c>
      <c r="E3444" s="162" t="s">
        <v>4648</v>
      </c>
      <c r="F3444" s="398">
        <v>353.26</v>
      </c>
      <c r="G3444" s="153">
        <f t="shared" ref="G3444:G3447" si="337">ROUND(F3444*0.2,2)</f>
        <v>70.650000000000006</v>
      </c>
      <c r="H3444" s="226">
        <f t="shared" ref="H3444:H3447" si="338">G3444+F3444</f>
        <v>423.90999999999997</v>
      </c>
    </row>
    <row r="3445" spans="2:8" x14ac:dyDescent="0.25">
      <c r="B3445" s="423"/>
      <c r="C3445" s="129" t="s">
        <v>4663</v>
      </c>
      <c r="D3445" s="162" t="s">
        <v>3949</v>
      </c>
      <c r="E3445" s="162" t="s">
        <v>4648</v>
      </c>
      <c r="F3445" s="398">
        <v>483.02</v>
      </c>
      <c r="G3445" s="153">
        <f t="shared" si="337"/>
        <v>96.6</v>
      </c>
      <c r="H3445" s="226">
        <f t="shared" si="338"/>
        <v>579.62</v>
      </c>
    </row>
    <row r="3446" spans="2:8" x14ac:dyDescent="0.25">
      <c r="B3446" s="423"/>
      <c r="C3446" s="129" t="s">
        <v>4664</v>
      </c>
      <c r="D3446" s="162" t="s">
        <v>3949</v>
      </c>
      <c r="E3446" s="162" t="s">
        <v>4648</v>
      </c>
      <c r="F3446" s="397">
        <v>514.29999999999995</v>
      </c>
      <c r="G3446" s="153">
        <f t="shared" si="337"/>
        <v>102.86</v>
      </c>
      <c r="H3446" s="226">
        <f t="shared" si="338"/>
        <v>617.16</v>
      </c>
    </row>
    <row r="3447" spans="2:8" x14ac:dyDescent="0.25">
      <c r="B3447" s="423"/>
      <c r="C3447" s="129" t="s">
        <v>4665</v>
      </c>
      <c r="D3447" s="162" t="s">
        <v>3949</v>
      </c>
      <c r="E3447" s="162" t="s">
        <v>4648</v>
      </c>
      <c r="F3447" s="398">
        <v>545.77</v>
      </c>
      <c r="G3447" s="153">
        <f t="shared" si="337"/>
        <v>109.15</v>
      </c>
      <c r="H3447" s="226">
        <f t="shared" si="338"/>
        <v>654.91999999999996</v>
      </c>
    </row>
    <row r="3448" spans="2:8" x14ac:dyDescent="0.25">
      <c r="B3448" s="423"/>
      <c r="C3448" s="129" t="s">
        <v>4666</v>
      </c>
      <c r="D3448" s="396"/>
      <c r="E3448" s="396"/>
      <c r="F3448" s="396"/>
      <c r="G3448" s="395"/>
      <c r="H3448" s="407"/>
    </row>
    <row r="3449" spans="2:8" x14ac:dyDescent="0.25">
      <c r="B3449" s="423"/>
      <c r="C3449" s="129" t="s">
        <v>4667</v>
      </c>
      <c r="D3449" s="162" t="s">
        <v>3949</v>
      </c>
      <c r="E3449" s="162" t="s">
        <v>4648</v>
      </c>
      <c r="F3449" s="398">
        <v>522.45000000000005</v>
      </c>
      <c r="G3449" s="153">
        <f t="shared" ref="G3449:G3452" si="339">ROUND(F3449*0.2,2)</f>
        <v>104.49</v>
      </c>
      <c r="H3449" s="226">
        <f t="shared" ref="H3449:H3452" si="340">G3449+F3449</f>
        <v>626.94000000000005</v>
      </c>
    </row>
    <row r="3450" spans="2:8" x14ac:dyDescent="0.25">
      <c r="B3450" s="423"/>
      <c r="C3450" s="129" t="s">
        <v>4668</v>
      </c>
      <c r="D3450" s="162" t="s">
        <v>3949</v>
      </c>
      <c r="E3450" s="162" t="s">
        <v>4648</v>
      </c>
      <c r="F3450" s="398">
        <v>644.08000000000004</v>
      </c>
      <c r="G3450" s="153">
        <f t="shared" si="339"/>
        <v>128.82</v>
      </c>
      <c r="H3450" s="226">
        <f t="shared" si="340"/>
        <v>772.90000000000009</v>
      </c>
    </row>
    <row r="3451" spans="2:8" x14ac:dyDescent="0.25">
      <c r="B3451" s="423"/>
      <c r="C3451" s="129" t="s">
        <v>4669</v>
      </c>
      <c r="D3451" s="162" t="s">
        <v>3949</v>
      </c>
      <c r="E3451" s="162" t="s">
        <v>4648</v>
      </c>
      <c r="F3451" s="398">
        <v>709.14</v>
      </c>
      <c r="G3451" s="153">
        <f t="shared" si="339"/>
        <v>141.83000000000001</v>
      </c>
      <c r="H3451" s="226">
        <f t="shared" si="340"/>
        <v>850.97</v>
      </c>
    </row>
    <row r="3452" spans="2:8" x14ac:dyDescent="0.25">
      <c r="B3452" s="423"/>
      <c r="C3452" s="129" t="s">
        <v>4670</v>
      </c>
      <c r="D3452" s="162" t="s">
        <v>3949</v>
      </c>
      <c r="E3452" s="162" t="s">
        <v>4648</v>
      </c>
      <c r="F3452" s="397">
        <v>724.7</v>
      </c>
      <c r="G3452" s="153">
        <f t="shared" si="339"/>
        <v>144.94</v>
      </c>
      <c r="H3452" s="226">
        <f t="shared" si="340"/>
        <v>869.6400000000001</v>
      </c>
    </row>
    <row r="3453" spans="2:8" x14ac:dyDescent="0.25">
      <c r="B3453" s="423"/>
      <c r="C3453" s="129" t="s">
        <v>4671</v>
      </c>
      <c r="D3453" s="396"/>
      <c r="E3453" s="396"/>
      <c r="F3453" s="396"/>
      <c r="G3453" s="395"/>
      <c r="H3453" s="407"/>
    </row>
    <row r="3454" spans="2:8" x14ac:dyDescent="0.25">
      <c r="B3454" s="423"/>
      <c r="C3454" s="129" t="s">
        <v>4672</v>
      </c>
      <c r="D3454" s="162" t="s">
        <v>3949</v>
      </c>
      <c r="E3454" s="162" t="s">
        <v>4648</v>
      </c>
      <c r="F3454" s="398">
        <v>672.19</v>
      </c>
      <c r="G3454" s="153">
        <f t="shared" ref="G3454:G3457" si="341">ROUND(F3454*0.2,2)</f>
        <v>134.44</v>
      </c>
      <c r="H3454" s="226">
        <f t="shared" ref="H3454:H3457" si="342">G3454+F3454</f>
        <v>806.63000000000011</v>
      </c>
    </row>
    <row r="3455" spans="2:8" x14ac:dyDescent="0.25">
      <c r="B3455" s="423"/>
      <c r="C3455" s="129" t="s">
        <v>4673</v>
      </c>
      <c r="D3455" s="162" t="s">
        <v>3949</v>
      </c>
      <c r="E3455" s="162" t="s">
        <v>4648</v>
      </c>
      <c r="F3455" s="398">
        <v>805.32</v>
      </c>
      <c r="G3455" s="153">
        <f t="shared" si="341"/>
        <v>161.06</v>
      </c>
      <c r="H3455" s="226">
        <f t="shared" si="342"/>
        <v>966.38000000000011</v>
      </c>
    </row>
    <row r="3456" spans="2:8" x14ac:dyDescent="0.25">
      <c r="B3456" s="423"/>
      <c r="C3456" s="129" t="s">
        <v>4674</v>
      </c>
      <c r="D3456" s="162" t="s">
        <v>3949</v>
      </c>
      <c r="E3456" s="162" t="s">
        <v>4648</v>
      </c>
      <c r="F3456" s="397">
        <v>867.7</v>
      </c>
      <c r="G3456" s="153">
        <f t="shared" si="341"/>
        <v>173.54</v>
      </c>
      <c r="H3456" s="226">
        <f t="shared" si="342"/>
        <v>1041.24</v>
      </c>
    </row>
    <row r="3457" spans="2:8" x14ac:dyDescent="0.25">
      <c r="B3457" s="423"/>
      <c r="C3457" s="129" t="s">
        <v>4675</v>
      </c>
      <c r="D3457" s="162" t="s">
        <v>3949</v>
      </c>
      <c r="E3457" s="162" t="s">
        <v>4648</v>
      </c>
      <c r="F3457" s="398">
        <v>909.96</v>
      </c>
      <c r="G3457" s="153">
        <f t="shared" si="341"/>
        <v>181.99</v>
      </c>
      <c r="H3457" s="226">
        <f t="shared" si="342"/>
        <v>1091.95</v>
      </c>
    </row>
    <row r="3458" spans="2:8" ht="31.5" x14ac:dyDescent="0.25">
      <c r="B3458" s="423"/>
      <c r="C3458" s="129" t="s">
        <v>4676</v>
      </c>
      <c r="D3458" s="396"/>
      <c r="E3458" s="396"/>
      <c r="F3458" s="396"/>
      <c r="G3458" s="395"/>
      <c r="H3458" s="407"/>
    </row>
    <row r="3459" spans="2:8" x14ac:dyDescent="0.25">
      <c r="B3459" s="423"/>
      <c r="C3459" s="129" t="s">
        <v>4677</v>
      </c>
      <c r="D3459" s="162" t="s">
        <v>3949</v>
      </c>
      <c r="E3459" s="162" t="s">
        <v>4678</v>
      </c>
      <c r="F3459" s="398">
        <v>1.24</v>
      </c>
      <c r="G3459" s="153">
        <f t="shared" ref="G3459:G3461" si="343">ROUND(F3459*0.2,2)</f>
        <v>0.25</v>
      </c>
      <c r="H3459" s="226">
        <f t="shared" ref="H3459:H3461" si="344">G3459+F3459</f>
        <v>1.49</v>
      </c>
    </row>
    <row r="3460" spans="2:8" x14ac:dyDescent="0.25">
      <c r="B3460" s="423"/>
      <c r="C3460" s="129" t="s">
        <v>4679</v>
      </c>
      <c r="D3460" s="162" t="s">
        <v>3949</v>
      </c>
      <c r="E3460" s="162" t="s">
        <v>4678</v>
      </c>
      <c r="F3460" s="398">
        <v>2.65</v>
      </c>
      <c r="G3460" s="153">
        <f t="shared" si="343"/>
        <v>0.53</v>
      </c>
      <c r="H3460" s="226">
        <f t="shared" si="344"/>
        <v>3.1799999999999997</v>
      </c>
    </row>
    <row r="3461" spans="2:8" x14ac:dyDescent="0.25">
      <c r="B3461" s="423"/>
      <c r="C3461" s="129" t="s">
        <v>4680</v>
      </c>
      <c r="D3461" s="162" t="s">
        <v>3949</v>
      </c>
      <c r="E3461" s="162" t="s">
        <v>4678</v>
      </c>
      <c r="F3461" s="398">
        <v>4.05</v>
      </c>
      <c r="G3461" s="153">
        <f t="shared" si="343"/>
        <v>0.81</v>
      </c>
      <c r="H3461" s="226">
        <f t="shared" si="344"/>
        <v>4.8599999999999994</v>
      </c>
    </row>
    <row r="3462" spans="2:8" x14ac:dyDescent="0.25">
      <c r="B3462" s="423"/>
      <c r="C3462" s="129" t="s">
        <v>4681</v>
      </c>
      <c r="D3462" s="396"/>
      <c r="E3462" s="396"/>
      <c r="F3462" s="396"/>
      <c r="G3462" s="395"/>
      <c r="H3462" s="407"/>
    </row>
    <row r="3463" spans="2:8" x14ac:dyDescent="0.25">
      <c r="B3463" s="423"/>
      <c r="C3463" s="129" t="s">
        <v>4682</v>
      </c>
      <c r="D3463" s="162" t="s">
        <v>3949</v>
      </c>
      <c r="E3463" s="162" t="s">
        <v>4648</v>
      </c>
      <c r="F3463" s="398">
        <v>41.02</v>
      </c>
      <c r="G3463" s="153">
        <f t="shared" ref="G3463:G3465" si="345">ROUND(F3463*0.2,2)</f>
        <v>8.1999999999999993</v>
      </c>
      <c r="H3463" s="226">
        <f t="shared" ref="H3463:H3465" si="346">G3463+F3463</f>
        <v>49.22</v>
      </c>
    </row>
    <row r="3464" spans="2:8" x14ac:dyDescent="0.25">
      <c r="B3464" s="423"/>
      <c r="C3464" s="129" t="s">
        <v>4683</v>
      </c>
      <c r="D3464" s="162" t="s">
        <v>3949</v>
      </c>
      <c r="E3464" s="162" t="s">
        <v>4648</v>
      </c>
      <c r="F3464" s="398">
        <v>73.72</v>
      </c>
      <c r="G3464" s="153">
        <f t="shared" si="345"/>
        <v>14.74</v>
      </c>
      <c r="H3464" s="226">
        <f t="shared" si="346"/>
        <v>88.46</v>
      </c>
    </row>
    <row r="3465" spans="2:8" x14ac:dyDescent="0.25">
      <c r="B3465" s="423"/>
      <c r="C3465" s="129" t="s">
        <v>4684</v>
      </c>
      <c r="D3465" s="162" t="s">
        <v>3949</v>
      </c>
      <c r="E3465" s="162" t="s">
        <v>4648</v>
      </c>
      <c r="F3465" s="398">
        <v>106.42</v>
      </c>
      <c r="G3465" s="153">
        <f t="shared" si="345"/>
        <v>21.28</v>
      </c>
      <c r="H3465" s="226">
        <f t="shared" si="346"/>
        <v>127.7</v>
      </c>
    </row>
    <row r="3466" spans="2:8" x14ac:dyDescent="0.25">
      <c r="B3466" s="423"/>
      <c r="C3466" s="129" t="s">
        <v>4685</v>
      </c>
      <c r="D3466" s="396"/>
      <c r="E3466" s="396"/>
      <c r="F3466" s="396"/>
      <c r="G3466" s="395"/>
      <c r="H3466" s="407"/>
    </row>
    <row r="3467" spans="2:8" x14ac:dyDescent="0.25">
      <c r="B3467" s="423"/>
      <c r="C3467" s="129" t="s">
        <v>4686</v>
      </c>
      <c r="D3467" s="162" t="s">
        <v>3949</v>
      </c>
      <c r="E3467" s="162" t="s">
        <v>4648</v>
      </c>
      <c r="F3467" s="398">
        <v>77.790000000000006</v>
      </c>
      <c r="G3467" s="153">
        <f t="shared" ref="G3467:G3469" si="347">ROUND(F3467*0.2,2)</f>
        <v>15.56</v>
      </c>
      <c r="H3467" s="226">
        <f t="shared" ref="H3467:H3469" si="348">G3467+F3467</f>
        <v>93.350000000000009</v>
      </c>
    </row>
    <row r="3468" spans="2:8" x14ac:dyDescent="0.25">
      <c r="B3468" s="423"/>
      <c r="C3468" s="129" t="s">
        <v>4687</v>
      </c>
      <c r="D3468" s="162" t="s">
        <v>3949</v>
      </c>
      <c r="E3468" s="162" t="s">
        <v>4648</v>
      </c>
      <c r="F3468" s="398">
        <v>145.34</v>
      </c>
      <c r="G3468" s="153">
        <f t="shared" si="347"/>
        <v>29.07</v>
      </c>
      <c r="H3468" s="226">
        <f t="shared" si="348"/>
        <v>174.41</v>
      </c>
    </row>
    <row r="3469" spans="2:8" x14ac:dyDescent="0.25">
      <c r="B3469" s="423"/>
      <c r="C3469" s="129" t="s">
        <v>4688</v>
      </c>
      <c r="D3469" s="162" t="s">
        <v>3949</v>
      </c>
      <c r="E3469" s="162" t="s">
        <v>4648</v>
      </c>
      <c r="F3469" s="398">
        <v>215.01</v>
      </c>
      <c r="G3469" s="153">
        <f t="shared" si="347"/>
        <v>43</v>
      </c>
      <c r="H3469" s="226">
        <f t="shared" si="348"/>
        <v>258.01</v>
      </c>
    </row>
    <row r="3470" spans="2:8" x14ac:dyDescent="0.25">
      <c r="B3470" s="423"/>
      <c r="C3470" s="129" t="s">
        <v>4689</v>
      </c>
      <c r="D3470" s="396"/>
      <c r="E3470" s="396"/>
      <c r="F3470" s="396"/>
      <c r="G3470" s="395"/>
      <c r="H3470" s="407"/>
    </row>
    <row r="3471" spans="2:8" x14ac:dyDescent="0.25">
      <c r="B3471" s="423"/>
      <c r="C3471" s="129" t="s">
        <v>4690</v>
      </c>
      <c r="D3471" s="162" t="s">
        <v>3949</v>
      </c>
      <c r="E3471" s="162" t="s">
        <v>4648</v>
      </c>
      <c r="F3471" s="398">
        <v>149.41999999999999</v>
      </c>
      <c r="G3471" s="153">
        <f t="shared" ref="G3471:G3479" si="349">ROUND(F3471*0.2,2)</f>
        <v>29.88</v>
      </c>
      <c r="H3471" s="226">
        <f t="shared" ref="H3471:H3479" si="350">G3471+F3471</f>
        <v>179.29999999999998</v>
      </c>
    </row>
    <row r="3472" spans="2:8" x14ac:dyDescent="0.25">
      <c r="B3472" s="423"/>
      <c r="C3472" s="129" t="s">
        <v>4691</v>
      </c>
      <c r="D3472" s="162" t="s">
        <v>3949</v>
      </c>
      <c r="E3472" s="162" t="s">
        <v>4648</v>
      </c>
      <c r="F3472" s="398">
        <v>284.47000000000003</v>
      </c>
      <c r="G3472" s="153">
        <f t="shared" si="349"/>
        <v>56.89</v>
      </c>
      <c r="H3472" s="226">
        <f t="shared" si="350"/>
        <v>341.36</v>
      </c>
    </row>
    <row r="3473" spans="2:8" x14ac:dyDescent="0.25">
      <c r="B3473" s="423"/>
      <c r="C3473" s="129" t="s">
        <v>4692</v>
      </c>
      <c r="D3473" s="162" t="s">
        <v>3949</v>
      </c>
      <c r="E3473" s="162" t="s">
        <v>4648</v>
      </c>
      <c r="F3473" s="398">
        <v>419.53</v>
      </c>
      <c r="G3473" s="153">
        <f t="shared" si="349"/>
        <v>83.91</v>
      </c>
      <c r="H3473" s="226">
        <f t="shared" si="350"/>
        <v>503.43999999999994</v>
      </c>
    </row>
    <row r="3474" spans="2:8" ht="31.5" x14ac:dyDescent="0.25">
      <c r="B3474" s="423"/>
      <c r="C3474" s="129" t="s">
        <v>4693</v>
      </c>
      <c r="D3474" s="162" t="s">
        <v>3949</v>
      </c>
      <c r="E3474" s="162" t="s">
        <v>4694</v>
      </c>
      <c r="F3474" s="398">
        <v>53.21</v>
      </c>
      <c r="G3474" s="153">
        <f t="shared" si="349"/>
        <v>10.64</v>
      </c>
      <c r="H3474" s="226">
        <f t="shared" si="350"/>
        <v>63.85</v>
      </c>
    </row>
    <row r="3475" spans="2:8" ht="31.5" x14ac:dyDescent="0.25">
      <c r="B3475" s="423"/>
      <c r="C3475" s="129" t="s">
        <v>4695</v>
      </c>
      <c r="D3475" s="162" t="s">
        <v>3949</v>
      </c>
      <c r="E3475" s="162" t="s">
        <v>4694</v>
      </c>
      <c r="F3475" s="398">
        <v>82.22</v>
      </c>
      <c r="G3475" s="153">
        <f t="shared" si="349"/>
        <v>16.440000000000001</v>
      </c>
      <c r="H3475" s="226">
        <f t="shared" si="350"/>
        <v>98.66</v>
      </c>
    </row>
    <row r="3476" spans="2:8" x14ac:dyDescent="0.25">
      <c r="B3476" s="423"/>
      <c r="C3476" s="129" t="s">
        <v>4696</v>
      </c>
      <c r="D3476" s="162" t="s">
        <v>3949</v>
      </c>
      <c r="E3476" s="162" t="s">
        <v>4694</v>
      </c>
      <c r="F3476" s="398">
        <v>255.83</v>
      </c>
      <c r="G3476" s="153">
        <f t="shared" si="349"/>
        <v>51.17</v>
      </c>
      <c r="H3476" s="226">
        <f t="shared" si="350"/>
        <v>307</v>
      </c>
    </row>
    <row r="3477" spans="2:8" ht="47.25" x14ac:dyDescent="0.25">
      <c r="B3477" s="423"/>
      <c r="C3477" s="399" t="s">
        <v>4697</v>
      </c>
      <c r="D3477" s="162" t="s">
        <v>3949</v>
      </c>
      <c r="E3477" s="162" t="s">
        <v>4694</v>
      </c>
      <c r="F3477" s="398">
        <v>74.97</v>
      </c>
      <c r="G3477" s="153">
        <f t="shared" si="349"/>
        <v>14.99</v>
      </c>
      <c r="H3477" s="226">
        <f t="shared" si="350"/>
        <v>89.96</v>
      </c>
    </row>
    <row r="3478" spans="2:8" ht="31.5" x14ac:dyDescent="0.25">
      <c r="B3478" s="423"/>
      <c r="C3478" s="129" t="s">
        <v>4698</v>
      </c>
      <c r="D3478" s="162" t="s">
        <v>3949</v>
      </c>
      <c r="E3478" s="162" t="s">
        <v>4694</v>
      </c>
      <c r="F3478" s="398">
        <v>74.97</v>
      </c>
      <c r="G3478" s="153">
        <f t="shared" si="349"/>
        <v>14.99</v>
      </c>
      <c r="H3478" s="226">
        <f t="shared" si="350"/>
        <v>89.96</v>
      </c>
    </row>
    <row r="3479" spans="2:8" x14ac:dyDescent="0.25">
      <c r="B3479" s="423"/>
      <c r="C3479" s="129" t="s">
        <v>4699</v>
      </c>
      <c r="D3479" s="162" t="s">
        <v>3949</v>
      </c>
      <c r="E3479" s="162" t="s">
        <v>4694</v>
      </c>
      <c r="F3479" s="398">
        <v>76.55</v>
      </c>
      <c r="G3479" s="153">
        <f t="shared" si="349"/>
        <v>15.31</v>
      </c>
      <c r="H3479" s="226">
        <f t="shared" si="350"/>
        <v>91.86</v>
      </c>
    </row>
    <row r="3480" spans="2:8" ht="110.25" x14ac:dyDescent="0.25">
      <c r="B3480" s="423"/>
      <c r="C3480" s="399" t="s">
        <v>4700</v>
      </c>
      <c r="D3480" s="396"/>
      <c r="E3480" s="396"/>
      <c r="F3480" s="396"/>
      <c r="G3480" s="395"/>
      <c r="H3480" s="407"/>
    </row>
    <row r="3481" spans="2:8" x14ac:dyDescent="0.25">
      <c r="B3481" s="423"/>
      <c r="C3481" s="129" t="s">
        <v>4701</v>
      </c>
      <c r="D3481" s="162" t="s">
        <v>3949</v>
      </c>
      <c r="E3481" s="162" t="s">
        <v>4648</v>
      </c>
      <c r="F3481" s="397">
        <v>158.4</v>
      </c>
      <c r="G3481" s="153">
        <f t="shared" ref="G3481:G3482" si="351">ROUND(F3481*0.2,2)</f>
        <v>31.68</v>
      </c>
      <c r="H3481" s="226">
        <f t="shared" ref="H3481:H3482" si="352">G3481+F3481</f>
        <v>190.08</v>
      </c>
    </row>
    <row r="3482" spans="2:8" ht="47.25" x14ac:dyDescent="0.25">
      <c r="B3482" s="423"/>
      <c r="C3482" s="129" t="s">
        <v>4702</v>
      </c>
      <c r="D3482" s="162" t="s">
        <v>3949</v>
      </c>
      <c r="E3482" s="162" t="s">
        <v>4703</v>
      </c>
      <c r="F3482" s="398">
        <v>81.89</v>
      </c>
      <c r="G3482" s="153">
        <f t="shared" si="351"/>
        <v>16.38</v>
      </c>
      <c r="H3482" s="226">
        <f t="shared" si="352"/>
        <v>98.27</v>
      </c>
    </row>
    <row r="3483" spans="2:8" x14ac:dyDescent="0.25">
      <c r="B3483" s="426"/>
      <c r="C3483" s="129" t="s">
        <v>4704</v>
      </c>
      <c r="D3483" s="396"/>
      <c r="E3483" s="396"/>
      <c r="F3483" s="396"/>
      <c r="G3483" s="395"/>
      <c r="H3483" s="407"/>
    </row>
    <row r="3484" spans="2:8" x14ac:dyDescent="0.25">
      <c r="B3484" s="426"/>
      <c r="C3484" s="129" t="s">
        <v>4705</v>
      </c>
      <c r="D3484" s="162" t="s">
        <v>3949</v>
      </c>
      <c r="E3484" s="162" t="s">
        <v>4648</v>
      </c>
      <c r="F3484" s="398">
        <v>215.01</v>
      </c>
      <c r="G3484" s="153">
        <f t="shared" ref="G3484:G3485" si="353">ROUND(F3484*0.2,2)</f>
        <v>43</v>
      </c>
      <c r="H3484" s="226">
        <f t="shared" ref="H3484:H3485" si="354">G3484+F3484</f>
        <v>258.01</v>
      </c>
    </row>
    <row r="3485" spans="2:8" ht="47.25" x14ac:dyDescent="0.25">
      <c r="B3485" s="426"/>
      <c r="C3485" s="129" t="s">
        <v>4706</v>
      </c>
      <c r="D3485" s="162" t="s">
        <v>3949</v>
      </c>
      <c r="E3485" s="396" t="s">
        <v>4707</v>
      </c>
      <c r="F3485" s="398">
        <v>107.34</v>
      </c>
      <c r="G3485" s="153">
        <f t="shared" si="353"/>
        <v>21.47</v>
      </c>
      <c r="H3485" s="226">
        <f t="shared" si="354"/>
        <v>128.81</v>
      </c>
    </row>
    <row r="3486" spans="2:8" x14ac:dyDescent="0.25">
      <c r="B3486" s="426"/>
      <c r="C3486" s="129" t="s">
        <v>4708</v>
      </c>
      <c r="D3486" s="396"/>
      <c r="E3486" s="396"/>
      <c r="F3486" s="396"/>
      <c r="G3486" s="395"/>
      <c r="H3486" s="407"/>
    </row>
    <row r="3487" spans="2:8" x14ac:dyDescent="0.25">
      <c r="B3487" s="426"/>
      <c r="C3487" s="129" t="s">
        <v>4709</v>
      </c>
      <c r="D3487" s="162" t="s">
        <v>3949</v>
      </c>
      <c r="E3487" s="162" t="s">
        <v>4710</v>
      </c>
      <c r="F3487" s="398">
        <v>0.71</v>
      </c>
      <c r="G3487" s="153">
        <f t="shared" ref="G3487:G3488" si="355">ROUND(F3487*0.2,2)</f>
        <v>0.14000000000000001</v>
      </c>
      <c r="H3487" s="226">
        <f t="shared" ref="H3487:H3488" si="356">G3487+F3487</f>
        <v>0.85</v>
      </c>
    </row>
    <row r="3488" spans="2:8" x14ac:dyDescent="0.25">
      <c r="B3488" s="426"/>
      <c r="C3488" s="129" t="s">
        <v>4711</v>
      </c>
      <c r="D3488" s="162" t="s">
        <v>3949</v>
      </c>
      <c r="E3488" s="162" t="s">
        <v>4710</v>
      </c>
      <c r="F3488" s="398">
        <v>0.43</v>
      </c>
      <c r="G3488" s="153">
        <f t="shared" si="355"/>
        <v>0.09</v>
      </c>
      <c r="H3488" s="226">
        <f t="shared" si="356"/>
        <v>0.52</v>
      </c>
    </row>
    <row r="3489" spans="2:8" ht="31.5" x14ac:dyDescent="0.25">
      <c r="B3489" s="426"/>
      <c r="C3489" s="129" t="s">
        <v>4712</v>
      </c>
      <c r="D3489" s="396"/>
      <c r="E3489" s="396"/>
      <c r="F3489" s="396"/>
      <c r="G3489" s="395"/>
      <c r="H3489" s="407"/>
    </row>
    <row r="3490" spans="2:8" x14ac:dyDescent="0.25">
      <c r="B3490" s="426"/>
      <c r="C3490" s="129" t="s">
        <v>4713</v>
      </c>
      <c r="D3490" s="162" t="s">
        <v>3949</v>
      </c>
      <c r="E3490" s="162" t="s">
        <v>4714</v>
      </c>
      <c r="F3490" s="398">
        <v>647.26</v>
      </c>
      <c r="G3490" s="153">
        <f t="shared" ref="G3490:G3491" si="357">ROUND(F3490*0.2,2)</f>
        <v>129.44999999999999</v>
      </c>
      <c r="H3490" s="226">
        <f t="shared" ref="H3490:H3491" si="358">G3490+F3490</f>
        <v>776.71</v>
      </c>
    </row>
    <row r="3491" spans="2:8" ht="31.5" x14ac:dyDescent="0.25">
      <c r="B3491" s="426"/>
      <c r="C3491" s="129" t="s">
        <v>4715</v>
      </c>
      <c r="D3491" s="162" t="s">
        <v>3949</v>
      </c>
      <c r="E3491" s="396" t="s">
        <v>4716</v>
      </c>
      <c r="F3491" s="398">
        <v>517.85</v>
      </c>
      <c r="G3491" s="153">
        <f t="shared" si="357"/>
        <v>103.57</v>
      </c>
      <c r="H3491" s="226">
        <f t="shared" si="358"/>
        <v>621.42000000000007</v>
      </c>
    </row>
    <row r="3492" spans="2:8" x14ac:dyDescent="0.25">
      <c r="B3492" s="426"/>
      <c r="C3492" s="129" t="s">
        <v>4717</v>
      </c>
      <c r="D3492" s="396"/>
      <c r="E3492" s="396"/>
      <c r="F3492" s="396"/>
      <c r="G3492" s="395"/>
      <c r="H3492" s="407"/>
    </row>
    <row r="3493" spans="2:8" x14ac:dyDescent="0.25">
      <c r="B3493" s="426"/>
      <c r="C3493" s="129" t="s">
        <v>4718</v>
      </c>
      <c r="D3493" s="162" t="s">
        <v>3949</v>
      </c>
      <c r="E3493" s="162" t="s">
        <v>4648</v>
      </c>
      <c r="F3493" s="398">
        <v>175.75</v>
      </c>
      <c r="G3493" s="153">
        <f t="shared" ref="G3493:G3495" si="359">ROUND(F3493*0.2,2)</f>
        <v>35.15</v>
      </c>
      <c r="H3493" s="226">
        <f t="shared" ref="H3493:H3495" si="360">G3493+F3493</f>
        <v>210.9</v>
      </c>
    </row>
    <row r="3494" spans="2:8" ht="47.25" x14ac:dyDescent="0.25">
      <c r="B3494" s="426"/>
      <c r="C3494" s="129" t="s">
        <v>4719</v>
      </c>
      <c r="D3494" s="162" t="s">
        <v>3949</v>
      </c>
      <c r="E3494" s="162" t="s">
        <v>4720</v>
      </c>
      <c r="F3494" s="398">
        <v>92.65</v>
      </c>
      <c r="G3494" s="153">
        <f t="shared" si="359"/>
        <v>18.53</v>
      </c>
      <c r="H3494" s="226">
        <f t="shared" si="360"/>
        <v>111.18</v>
      </c>
    </row>
    <row r="3495" spans="2:8" x14ac:dyDescent="0.25">
      <c r="B3495" s="426"/>
      <c r="C3495" s="129" t="s">
        <v>4721</v>
      </c>
      <c r="D3495" s="162" t="s">
        <v>3949</v>
      </c>
      <c r="E3495" s="162" t="s">
        <v>4646</v>
      </c>
      <c r="F3495" s="398">
        <v>3.72</v>
      </c>
      <c r="G3495" s="153">
        <f t="shared" si="359"/>
        <v>0.74</v>
      </c>
      <c r="H3495" s="226">
        <f t="shared" si="360"/>
        <v>4.46</v>
      </c>
    </row>
    <row r="3496" spans="2:8" ht="67.5" customHeight="1" x14ac:dyDescent="0.25">
      <c r="B3496" s="421">
        <v>2</v>
      </c>
      <c r="C3496" s="422" t="s">
        <v>4722</v>
      </c>
      <c r="D3496" s="422"/>
      <c r="E3496" s="422"/>
      <c r="F3496" s="422"/>
      <c r="G3496" s="395"/>
      <c r="H3496" s="407"/>
    </row>
    <row r="3497" spans="2:8" ht="47.25" x14ac:dyDescent="0.25">
      <c r="B3497" s="421"/>
      <c r="C3497" s="399" t="s">
        <v>4723</v>
      </c>
      <c r="D3497" s="396"/>
      <c r="E3497" s="396"/>
      <c r="F3497" s="396"/>
      <c r="G3497" s="395"/>
      <c r="H3497" s="407"/>
    </row>
    <row r="3498" spans="2:8" x14ac:dyDescent="0.25">
      <c r="B3498" s="421"/>
      <c r="C3498" s="129" t="s">
        <v>4724</v>
      </c>
      <c r="D3498" s="162" t="s">
        <v>3949</v>
      </c>
      <c r="E3498" s="162" t="s">
        <v>4648</v>
      </c>
      <c r="F3498" s="398">
        <v>70.37</v>
      </c>
      <c r="G3498" s="153">
        <f t="shared" ref="G3498:G3500" si="361">ROUND(F3498*0.2,2)</f>
        <v>14.07</v>
      </c>
      <c r="H3498" s="226">
        <f t="shared" ref="H3498:H3500" si="362">G3498+F3498</f>
        <v>84.44</v>
      </c>
    </row>
    <row r="3499" spans="2:8" x14ac:dyDescent="0.25">
      <c r="B3499" s="421"/>
      <c r="C3499" s="129" t="s">
        <v>4725</v>
      </c>
      <c r="D3499" s="162" t="s">
        <v>3949</v>
      </c>
      <c r="E3499" s="162" t="s">
        <v>4694</v>
      </c>
      <c r="F3499" s="398">
        <v>62.21</v>
      </c>
      <c r="G3499" s="153">
        <f t="shared" si="361"/>
        <v>12.44</v>
      </c>
      <c r="H3499" s="226">
        <f t="shared" si="362"/>
        <v>74.650000000000006</v>
      </c>
    </row>
    <row r="3500" spans="2:8" ht="47.25" x14ac:dyDescent="0.25">
      <c r="B3500" s="421"/>
      <c r="C3500" s="129" t="s">
        <v>4726</v>
      </c>
      <c r="D3500" s="162" t="s">
        <v>3949</v>
      </c>
      <c r="E3500" s="396" t="s">
        <v>4727</v>
      </c>
      <c r="F3500" s="398">
        <v>31.11</v>
      </c>
      <c r="G3500" s="153">
        <f t="shared" si="361"/>
        <v>6.22</v>
      </c>
      <c r="H3500" s="226">
        <f t="shared" si="362"/>
        <v>37.33</v>
      </c>
    </row>
    <row r="3501" spans="2:8" ht="31.5" x14ac:dyDescent="0.25">
      <c r="B3501" s="421"/>
      <c r="C3501" s="129" t="s">
        <v>4728</v>
      </c>
      <c r="D3501" s="396"/>
      <c r="E3501" s="396"/>
      <c r="F3501" s="396"/>
      <c r="G3501" s="395"/>
      <c r="H3501" s="407"/>
    </row>
    <row r="3502" spans="2:8" x14ac:dyDescent="0.25">
      <c r="B3502" s="421"/>
      <c r="C3502" s="129" t="s">
        <v>4729</v>
      </c>
      <c r="D3502" s="162" t="s">
        <v>3949</v>
      </c>
      <c r="E3502" s="162" t="s">
        <v>4648</v>
      </c>
      <c r="F3502" s="398">
        <v>83.97</v>
      </c>
      <c r="G3502" s="153">
        <f t="shared" ref="G3502:G3503" si="363">ROUND(F3502*0.2,2)</f>
        <v>16.79</v>
      </c>
      <c r="H3502" s="226">
        <f t="shared" ref="H3502:H3503" si="364">G3502+F3502</f>
        <v>100.75999999999999</v>
      </c>
    </row>
    <row r="3503" spans="2:8" ht="47.25" x14ac:dyDescent="0.25">
      <c r="B3503" s="421"/>
      <c r="C3503" s="129" t="s">
        <v>4730</v>
      </c>
      <c r="D3503" s="162" t="s">
        <v>3949</v>
      </c>
      <c r="E3503" s="162" t="s">
        <v>4731</v>
      </c>
      <c r="F3503" s="398">
        <v>0.89</v>
      </c>
      <c r="G3503" s="153">
        <f t="shared" si="363"/>
        <v>0.18</v>
      </c>
      <c r="H3503" s="226">
        <f t="shared" si="364"/>
        <v>1.07</v>
      </c>
    </row>
    <row r="3504" spans="2:8" ht="47.25" x14ac:dyDescent="0.25">
      <c r="B3504" s="421"/>
      <c r="C3504" s="399" t="s">
        <v>4732</v>
      </c>
      <c r="D3504" s="396"/>
      <c r="E3504" s="396"/>
      <c r="F3504" s="396"/>
      <c r="G3504" s="395"/>
      <c r="H3504" s="407"/>
    </row>
    <row r="3505" spans="2:8" x14ac:dyDescent="0.25">
      <c r="B3505" s="421"/>
      <c r="C3505" s="129" t="s">
        <v>4733</v>
      </c>
      <c r="D3505" s="162" t="s">
        <v>3949</v>
      </c>
      <c r="E3505" s="162" t="s">
        <v>4648</v>
      </c>
      <c r="F3505" s="398">
        <v>0.89</v>
      </c>
      <c r="G3505" s="153">
        <f t="shared" ref="G3505:G3514" si="365">ROUND(F3505*0.2,2)</f>
        <v>0.18</v>
      </c>
      <c r="H3505" s="226">
        <f t="shared" ref="H3505:H3514" si="366">G3505+F3505</f>
        <v>1.07</v>
      </c>
    </row>
    <row r="3506" spans="2:8" x14ac:dyDescent="0.25">
      <c r="B3506" s="421"/>
      <c r="C3506" s="129" t="s">
        <v>4734</v>
      </c>
      <c r="D3506" s="162" t="s">
        <v>3949</v>
      </c>
      <c r="E3506" s="162" t="s">
        <v>4648</v>
      </c>
      <c r="F3506" s="398">
        <v>564.87</v>
      </c>
      <c r="G3506" s="153">
        <f t="shared" si="365"/>
        <v>112.97</v>
      </c>
      <c r="H3506" s="226">
        <f t="shared" si="366"/>
        <v>677.84</v>
      </c>
    </row>
    <row r="3507" spans="2:8" x14ac:dyDescent="0.25">
      <c r="B3507" s="421"/>
      <c r="C3507" s="129" t="s">
        <v>4735</v>
      </c>
      <c r="D3507" s="162" t="s">
        <v>3949</v>
      </c>
      <c r="E3507" s="162" t="s">
        <v>4648</v>
      </c>
      <c r="F3507" s="398">
        <v>591.57000000000005</v>
      </c>
      <c r="G3507" s="153">
        <f t="shared" si="365"/>
        <v>118.31</v>
      </c>
      <c r="H3507" s="226">
        <f t="shared" si="366"/>
        <v>709.88000000000011</v>
      </c>
    </row>
    <row r="3508" spans="2:8" x14ac:dyDescent="0.25">
      <c r="B3508" s="421"/>
      <c r="C3508" s="129" t="s">
        <v>4736</v>
      </c>
      <c r="D3508" s="162" t="s">
        <v>3949</v>
      </c>
      <c r="E3508" s="162" t="s">
        <v>4648</v>
      </c>
      <c r="F3508" s="398">
        <v>617.39</v>
      </c>
      <c r="G3508" s="153">
        <f t="shared" si="365"/>
        <v>123.48</v>
      </c>
      <c r="H3508" s="226">
        <f t="shared" si="366"/>
        <v>740.87</v>
      </c>
    </row>
    <row r="3509" spans="2:8" ht="47.25" x14ac:dyDescent="0.25">
      <c r="B3509" s="421"/>
      <c r="C3509" s="129" t="s">
        <v>4737</v>
      </c>
      <c r="D3509" s="162" t="s">
        <v>3949</v>
      </c>
      <c r="E3509" s="162" t="s">
        <v>4694</v>
      </c>
      <c r="F3509" s="398">
        <v>27.4</v>
      </c>
      <c r="G3509" s="153">
        <f t="shared" si="365"/>
        <v>5.48</v>
      </c>
      <c r="H3509" s="226">
        <f t="shared" si="366"/>
        <v>32.879999999999995</v>
      </c>
    </row>
    <row r="3510" spans="2:8" x14ac:dyDescent="0.25">
      <c r="B3510" s="421"/>
      <c r="C3510" s="129" t="s">
        <v>4738</v>
      </c>
      <c r="D3510" s="162" t="s">
        <v>3949</v>
      </c>
      <c r="E3510" s="162" t="s">
        <v>4694</v>
      </c>
      <c r="F3510" s="398">
        <v>34.47</v>
      </c>
      <c r="G3510" s="153">
        <f t="shared" si="365"/>
        <v>6.89</v>
      </c>
      <c r="H3510" s="226">
        <f t="shared" si="366"/>
        <v>41.36</v>
      </c>
    </row>
    <row r="3511" spans="2:8" ht="63" x14ac:dyDescent="0.25">
      <c r="B3511" s="421"/>
      <c r="C3511" s="399" t="s">
        <v>4739</v>
      </c>
      <c r="D3511" s="162" t="s">
        <v>3949</v>
      </c>
      <c r="E3511" s="162" t="s">
        <v>4694</v>
      </c>
      <c r="F3511" s="398">
        <v>13.43</v>
      </c>
      <c r="G3511" s="153">
        <f t="shared" si="365"/>
        <v>2.69</v>
      </c>
      <c r="H3511" s="226">
        <f t="shared" si="366"/>
        <v>16.12</v>
      </c>
    </row>
    <row r="3512" spans="2:8" ht="31.5" x14ac:dyDescent="0.25">
      <c r="B3512" s="421"/>
      <c r="C3512" s="129" t="s">
        <v>4740</v>
      </c>
      <c r="D3512" s="162" t="s">
        <v>3949</v>
      </c>
      <c r="E3512" s="162" t="s">
        <v>4694</v>
      </c>
      <c r="F3512" s="398">
        <v>27.4</v>
      </c>
      <c r="G3512" s="153">
        <f t="shared" si="365"/>
        <v>5.48</v>
      </c>
      <c r="H3512" s="226">
        <f t="shared" si="366"/>
        <v>32.879999999999995</v>
      </c>
    </row>
    <row r="3513" spans="2:8" x14ac:dyDescent="0.25">
      <c r="B3513" s="421"/>
      <c r="C3513" s="129" t="s">
        <v>4741</v>
      </c>
      <c r="D3513" s="162" t="s">
        <v>3949</v>
      </c>
      <c r="E3513" s="162" t="s">
        <v>4694</v>
      </c>
      <c r="F3513" s="398">
        <v>30.22</v>
      </c>
      <c r="G3513" s="153">
        <f t="shared" si="365"/>
        <v>6.04</v>
      </c>
      <c r="H3513" s="226">
        <f t="shared" si="366"/>
        <v>36.26</v>
      </c>
    </row>
    <row r="3514" spans="2:8" x14ac:dyDescent="0.25">
      <c r="B3514" s="421"/>
      <c r="C3514" s="129" t="s">
        <v>4742</v>
      </c>
      <c r="D3514" s="162" t="s">
        <v>3949</v>
      </c>
      <c r="E3514" s="162" t="s">
        <v>4694</v>
      </c>
      <c r="F3514" s="398">
        <v>16.440000000000001</v>
      </c>
      <c r="G3514" s="153">
        <f t="shared" si="365"/>
        <v>3.29</v>
      </c>
      <c r="H3514" s="226">
        <f t="shared" si="366"/>
        <v>19.73</v>
      </c>
    </row>
    <row r="3515" spans="2:8" ht="31.5" x14ac:dyDescent="0.25">
      <c r="B3515" s="421"/>
      <c r="C3515" s="129" t="s">
        <v>4743</v>
      </c>
      <c r="D3515" s="396"/>
      <c r="E3515" s="396"/>
      <c r="F3515" s="396"/>
      <c r="G3515" s="395"/>
      <c r="H3515" s="407"/>
    </row>
    <row r="3516" spans="2:8" x14ac:dyDescent="0.25">
      <c r="B3516" s="421"/>
      <c r="C3516" s="129" t="s">
        <v>4744</v>
      </c>
      <c r="D3516" s="162" t="s">
        <v>3949</v>
      </c>
      <c r="E3516" s="162" t="s">
        <v>4655</v>
      </c>
      <c r="F3516" s="398">
        <v>4.7699999999999996</v>
      </c>
      <c r="G3516" s="153">
        <f t="shared" ref="G3516:G3526" si="367">ROUND(F3516*0.2,2)</f>
        <v>0.95</v>
      </c>
      <c r="H3516" s="226">
        <f t="shared" ref="H3516:H3526" si="368">G3516+F3516</f>
        <v>5.72</v>
      </c>
    </row>
    <row r="3517" spans="2:8" x14ac:dyDescent="0.25">
      <c r="B3517" s="421"/>
      <c r="C3517" s="129" t="s">
        <v>4745</v>
      </c>
      <c r="D3517" s="162" t="s">
        <v>3949</v>
      </c>
      <c r="E3517" s="162" t="s">
        <v>4694</v>
      </c>
      <c r="F3517" s="398">
        <v>36.42</v>
      </c>
      <c r="G3517" s="153">
        <f t="shared" si="367"/>
        <v>7.28</v>
      </c>
      <c r="H3517" s="226">
        <f t="shared" si="368"/>
        <v>43.7</v>
      </c>
    </row>
    <row r="3518" spans="2:8" ht="63" x14ac:dyDescent="0.25">
      <c r="B3518" s="426"/>
      <c r="C3518" s="399" t="s">
        <v>4746</v>
      </c>
      <c r="D3518" s="162" t="s">
        <v>3949</v>
      </c>
      <c r="E3518" s="162" t="s">
        <v>4747</v>
      </c>
      <c r="F3518" s="162" t="s">
        <v>4748</v>
      </c>
      <c r="G3518" s="153"/>
      <c r="H3518" s="226"/>
    </row>
    <row r="3519" spans="2:8" x14ac:dyDescent="0.25">
      <c r="B3519" s="426"/>
      <c r="C3519" s="129" t="s">
        <v>4749</v>
      </c>
      <c r="D3519" s="162" t="s">
        <v>3949</v>
      </c>
      <c r="E3519" s="162" t="s">
        <v>4694</v>
      </c>
      <c r="F3519" s="398">
        <v>18.399999999999999</v>
      </c>
      <c r="G3519" s="153">
        <f t="shared" si="367"/>
        <v>3.68</v>
      </c>
      <c r="H3519" s="226">
        <f t="shared" si="368"/>
        <v>22.08</v>
      </c>
    </row>
    <row r="3520" spans="2:8" x14ac:dyDescent="0.25">
      <c r="B3520" s="426"/>
      <c r="C3520" s="129" t="s">
        <v>4750</v>
      </c>
      <c r="D3520" s="162" t="s">
        <v>3949</v>
      </c>
      <c r="E3520" s="162" t="s">
        <v>4694</v>
      </c>
      <c r="F3520" s="398">
        <v>18.399999999999999</v>
      </c>
      <c r="G3520" s="153">
        <f t="shared" si="367"/>
        <v>3.68</v>
      </c>
      <c r="H3520" s="226">
        <f t="shared" si="368"/>
        <v>22.08</v>
      </c>
    </row>
    <row r="3521" spans="2:8" x14ac:dyDescent="0.25">
      <c r="B3521" s="426"/>
      <c r="C3521" s="129" t="s">
        <v>4751</v>
      </c>
      <c r="D3521" s="162" t="s">
        <v>3949</v>
      </c>
      <c r="E3521" s="162" t="s">
        <v>4694</v>
      </c>
      <c r="F3521" s="398">
        <v>18.399999999999999</v>
      </c>
      <c r="G3521" s="153">
        <f t="shared" si="367"/>
        <v>3.68</v>
      </c>
      <c r="H3521" s="226">
        <f t="shared" si="368"/>
        <v>22.08</v>
      </c>
    </row>
    <row r="3522" spans="2:8" x14ac:dyDescent="0.25">
      <c r="B3522" s="426"/>
      <c r="C3522" s="129" t="s">
        <v>4752</v>
      </c>
      <c r="D3522" s="162" t="s">
        <v>3949</v>
      </c>
      <c r="E3522" s="162" t="s">
        <v>4694</v>
      </c>
      <c r="F3522" s="397">
        <v>27.4</v>
      </c>
      <c r="G3522" s="153">
        <f t="shared" si="367"/>
        <v>5.48</v>
      </c>
      <c r="H3522" s="226">
        <f t="shared" si="368"/>
        <v>32.879999999999995</v>
      </c>
    </row>
    <row r="3523" spans="2:8" x14ac:dyDescent="0.25">
      <c r="B3523" s="426"/>
      <c r="C3523" s="129" t="s">
        <v>4753</v>
      </c>
      <c r="D3523" s="162" t="s">
        <v>3949</v>
      </c>
      <c r="E3523" s="162" t="s">
        <v>4694</v>
      </c>
      <c r="F3523" s="397">
        <v>27.4</v>
      </c>
      <c r="G3523" s="153">
        <f t="shared" si="367"/>
        <v>5.48</v>
      </c>
      <c r="H3523" s="226">
        <f t="shared" si="368"/>
        <v>32.879999999999995</v>
      </c>
    </row>
    <row r="3524" spans="2:8" ht="31.5" x14ac:dyDescent="0.25">
      <c r="B3524" s="426"/>
      <c r="C3524" s="129" t="s">
        <v>4754</v>
      </c>
      <c r="D3524" s="162" t="s">
        <v>3949</v>
      </c>
      <c r="E3524" s="162" t="s">
        <v>4694</v>
      </c>
      <c r="F3524" s="397">
        <v>27.4</v>
      </c>
      <c r="G3524" s="153">
        <f t="shared" si="367"/>
        <v>5.48</v>
      </c>
      <c r="H3524" s="226">
        <f t="shared" si="368"/>
        <v>32.879999999999995</v>
      </c>
    </row>
    <row r="3525" spans="2:8" x14ac:dyDescent="0.25">
      <c r="B3525" s="426"/>
      <c r="C3525" s="129" t="s">
        <v>4755</v>
      </c>
      <c r="D3525" s="162" t="s">
        <v>3949</v>
      </c>
      <c r="E3525" s="162" t="s">
        <v>4694</v>
      </c>
      <c r="F3525" s="397">
        <v>27.4</v>
      </c>
      <c r="G3525" s="153">
        <f t="shared" si="367"/>
        <v>5.48</v>
      </c>
      <c r="H3525" s="226">
        <f t="shared" si="368"/>
        <v>32.879999999999995</v>
      </c>
    </row>
    <row r="3526" spans="2:8" x14ac:dyDescent="0.25">
      <c r="B3526" s="426"/>
      <c r="C3526" s="129" t="s">
        <v>4756</v>
      </c>
      <c r="D3526" s="162" t="s">
        <v>3949</v>
      </c>
      <c r="E3526" s="162" t="s">
        <v>4694</v>
      </c>
      <c r="F3526" s="397">
        <v>27.4</v>
      </c>
      <c r="G3526" s="153">
        <f t="shared" si="367"/>
        <v>5.48</v>
      </c>
      <c r="H3526" s="226">
        <f t="shared" si="368"/>
        <v>32.879999999999995</v>
      </c>
    </row>
    <row r="3527" spans="2:8" x14ac:dyDescent="0.25">
      <c r="B3527" s="426"/>
      <c r="C3527" s="129" t="s">
        <v>4757</v>
      </c>
      <c r="D3527" s="396"/>
      <c r="E3527" s="396"/>
      <c r="F3527" s="396"/>
      <c r="G3527" s="395"/>
      <c r="H3527" s="407"/>
    </row>
    <row r="3528" spans="2:8" x14ac:dyDescent="0.25">
      <c r="B3528" s="426"/>
      <c r="C3528" s="129" t="s">
        <v>4758</v>
      </c>
      <c r="D3528" s="162" t="s">
        <v>3949</v>
      </c>
      <c r="E3528" s="162" t="s">
        <v>4648</v>
      </c>
      <c r="F3528" s="397">
        <v>18.399999999999999</v>
      </c>
      <c r="G3528" s="153">
        <f t="shared" ref="G3528:G3532" si="369">ROUND(F3528*0.2,2)</f>
        <v>3.68</v>
      </c>
      <c r="H3528" s="226">
        <f t="shared" ref="H3528:H3532" si="370">G3528+F3528</f>
        <v>22.08</v>
      </c>
    </row>
    <row r="3529" spans="2:8" x14ac:dyDescent="0.25">
      <c r="B3529" s="426"/>
      <c r="C3529" s="129" t="s">
        <v>4759</v>
      </c>
      <c r="D3529" s="162" t="s">
        <v>3949</v>
      </c>
      <c r="E3529" s="162" t="s">
        <v>4694</v>
      </c>
      <c r="F3529" s="397">
        <v>27.4</v>
      </c>
      <c r="G3529" s="153">
        <f t="shared" si="369"/>
        <v>5.48</v>
      </c>
      <c r="H3529" s="226">
        <f t="shared" si="370"/>
        <v>32.879999999999995</v>
      </c>
    </row>
    <row r="3530" spans="2:8" ht="31.5" x14ac:dyDescent="0.25">
      <c r="B3530" s="426"/>
      <c r="C3530" s="129" t="s">
        <v>4760</v>
      </c>
      <c r="D3530" s="162" t="s">
        <v>3949</v>
      </c>
      <c r="E3530" s="162" t="s">
        <v>4761</v>
      </c>
      <c r="F3530" s="398">
        <v>76.790000000000006</v>
      </c>
      <c r="G3530" s="153">
        <f t="shared" si="369"/>
        <v>15.36</v>
      </c>
      <c r="H3530" s="226">
        <f t="shared" si="370"/>
        <v>92.15</v>
      </c>
    </row>
    <row r="3531" spans="2:8" ht="31.5" x14ac:dyDescent="0.25">
      <c r="B3531" s="426"/>
      <c r="C3531" s="129" t="s">
        <v>4762</v>
      </c>
      <c r="D3531" s="162" t="s">
        <v>3949</v>
      </c>
      <c r="E3531" s="162" t="s">
        <v>4761</v>
      </c>
      <c r="F3531" s="398">
        <v>123.78</v>
      </c>
      <c r="G3531" s="153">
        <f t="shared" si="369"/>
        <v>24.76</v>
      </c>
      <c r="H3531" s="226">
        <f t="shared" si="370"/>
        <v>148.54</v>
      </c>
    </row>
    <row r="3532" spans="2:8" ht="31.5" x14ac:dyDescent="0.25">
      <c r="B3532" s="426"/>
      <c r="C3532" s="129" t="s">
        <v>4763</v>
      </c>
      <c r="D3532" s="162" t="s">
        <v>3949</v>
      </c>
      <c r="E3532" s="162" t="s">
        <v>4761</v>
      </c>
      <c r="F3532" s="398">
        <v>86.65</v>
      </c>
      <c r="G3532" s="153">
        <f t="shared" si="369"/>
        <v>17.329999999999998</v>
      </c>
      <c r="H3532" s="226">
        <f t="shared" si="370"/>
        <v>103.98</v>
      </c>
    </row>
    <row r="3533" spans="2:8" ht="64.5" customHeight="1" x14ac:dyDescent="0.25">
      <c r="B3533" s="421">
        <v>3</v>
      </c>
      <c r="C3533" s="422" t="s">
        <v>4764</v>
      </c>
      <c r="D3533" s="422"/>
      <c r="E3533" s="422"/>
      <c r="F3533" s="422"/>
      <c r="G3533" s="395"/>
      <c r="H3533" s="407"/>
    </row>
    <row r="3534" spans="2:8" x14ac:dyDescent="0.25">
      <c r="B3534" s="421"/>
      <c r="C3534" s="129" t="s">
        <v>4765</v>
      </c>
      <c r="D3534" s="162" t="s">
        <v>3949</v>
      </c>
      <c r="E3534" s="162" t="s">
        <v>4694</v>
      </c>
      <c r="F3534" s="398">
        <v>27.4</v>
      </c>
      <c r="G3534" s="153">
        <f t="shared" ref="G3534:G3546" si="371">ROUND(F3534*0.2,2)</f>
        <v>5.48</v>
      </c>
      <c r="H3534" s="226">
        <f t="shared" ref="H3534:H3546" si="372">G3534+F3534</f>
        <v>32.879999999999995</v>
      </c>
    </row>
    <row r="3535" spans="2:8" ht="31.5" x14ac:dyDescent="0.25">
      <c r="B3535" s="421"/>
      <c r="C3535" s="129" t="s">
        <v>4766</v>
      </c>
      <c r="D3535" s="162" t="s">
        <v>3949</v>
      </c>
      <c r="E3535" s="162" t="s">
        <v>4694</v>
      </c>
      <c r="F3535" s="398">
        <v>67.88</v>
      </c>
      <c r="G3535" s="153">
        <f t="shared" si="371"/>
        <v>13.58</v>
      </c>
      <c r="H3535" s="226">
        <f t="shared" si="372"/>
        <v>81.459999999999994</v>
      </c>
    </row>
    <row r="3536" spans="2:8" x14ac:dyDescent="0.25">
      <c r="B3536" s="421"/>
      <c r="C3536" s="129" t="s">
        <v>4767</v>
      </c>
      <c r="D3536" s="162" t="s">
        <v>3949</v>
      </c>
      <c r="E3536" s="162" t="s">
        <v>4694</v>
      </c>
      <c r="F3536" s="398">
        <v>13.43</v>
      </c>
      <c r="G3536" s="153">
        <f t="shared" si="371"/>
        <v>2.69</v>
      </c>
      <c r="H3536" s="226">
        <f t="shared" si="372"/>
        <v>16.12</v>
      </c>
    </row>
    <row r="3537" spans="2:8" x14ac:dyDescent="0.25">
      <c r="B3537" s="421"/>
      <c r="C3537" s="129" t="s">
        <v>4768</v>
      </c>
      <c r="D3537" s="162" t="s">
        <v>3949</v>
      </c>
      <c r="E3537" s="162" t="s">
        <v>4694</v>
      </c>
      <c r="F3537" s="398">
        <v>36.42</v>
      </c>
      <c r="G3537" s="153">
        <f t="shared" si="371"/>
        <v>7.28</v>
      </c>
      <c r="H3537" s="226">
        <f t="shared" si="372"/>
        <v>43.7</v>
      </c>
    </row>
    <row r="3538" spans="2:8" x14ac:dyDescent="0.25">
      <c r="B3538" s="421"/>
      <c r="C3538" s="129" t="s">
        <v>4769</v>
      </c>
      <c r="D3538" s="162" t="s">
        <v>3949</v>
      </c>
      <c r="E3538" s="162" t="s">
        <v>4694</v>
      </c>
      <c r="F3538" s="398">
        <v>31.47</v>
      </c>
      <c r="G3538" s="153">
        <f t="shared" si="371"/>
        <v>6.29</v>
      </c>
      <c r="H3538" s="226">
        <f t="shared" si="372"/>
        <v>37.76</v>
      </c>
    </row>
    <row r="3539" spans="2:8" x14ac:dyDescent="0.25">
      <c r="B3539" s="421"/>
      <c r="C3539" s="129" t="s">
        <v>4770</v>
      </c>
      <c r="D3539" s="162" t="s">
        <v>3949</v>
      </c>
      <c r="E3539" s="162" t="s">
        <v>4694</v>
      </c>
      <c r="F3539" s="398">
        <v>41.38</v>
      </c>
      <c r="G3539" s="153">
        <f t="shared" si="371"/>
        <v>8.2799999999999994</v>
      </c>
      <c r="H3539" s="226">
        <f t="shared" si="372"/>
        <v>49.660000000000004</v>
      </c>
    </row>
    <row r="3540" spans="2:8" x14ac:dyDescent="0.25">
      <c r="B3540" s="421"/>
      <c r="C3540" s="129" t="s">
        <v>4771</v>
      </c>
      <c r="D3540" s="162" t="s">
        <v>3949</v>
      </c>
      <c r="E3540" s="162" t="s">
        <v>4694</v>
      </c>
      <c r="F3540" s="398">
        <v>283.75</v>
      </c>
      <c r="G3540" s="153">
        <f t="shared" si="371"/>
        <v>56.75</v>
      </c>
      <c r="H3540" s="226">
        <f t="shared" si="372"/>
        <v>340.5</v>
      </c>
    </row>
    <row r="3541" spans="2:8" x14ac:dyDescent="0.25">
      <c r="B3541" s="421"/>
      <c r="C3541" s="129" t="s">
        <v>4772</v>
      </c>
      <c r="D3541" s="162" t="s">
        <v>3949</v>
      </c>
      <c r="E3541" s="162" t="s">
        <v>4694</v>
      </c>
      <c r="F3541" s="398">
        <v>155.94999999999999</v>
      </c>
      <c r="G3541" s="153">
        <f t="shared" si="371"/>
        <v>31.19</v>
      </c>
      <c r="H3541" s="226">
        <f t="shared" si="372"/>
        <v>187.14</v>
      </c>
    </row>
    <row r="3542" spans="2:8" x14ac:dyDescent="0.25">
      <c r="B3542" s="421"/>
      <c r="C3542" s="129" t="s">
        <v>4773</v>
      </c>
      <c r="D3542" s="162" t="s">
        <v>3949</v>
      </c>
      <c r="E3542" s="162" t="s">
        <v>4694</v>
      </c>
      <c r="F3542" s="398">
        <v>207.9</v>
      </c>
      <c r="G3542" s="153">
        <f t="shared" si="371"/>
        <v>41.58</v>
      </c>
      <c r="H3542" s="226">
        <f t="shared" si="372"/>
        <v>249.48000000000002</v>
      </c>
    </row>
    <row r="3543" spans="2:8" x14ac:dyDescent="0.25">
      <c r="B3543" s="421"/>
      <c r="C3543" s="129" t="s">
        <v>4774</v>
      </c>
      <c r="D3543" s="162" t="s">
        <v>3949</v>
      </c>
      <c r="E3543" s="162" t="s">
        <v>4694</v>
      </c>
      <c r="F3543" s="398">
        <v>18.399999999999999</v>
      </c>
      <c r="G3543" s="153">
        <f t="shared" si="371"/>
        <v>3.68</v>
      </c>
      <c r="H3543" s="226">
        <f t="shared" si="372"/>
        <v>22.08</v>
      </c>
    </row>
    <row r="3544" spans="2:8" ht="47.25" x14ac:dyDescent="0.25">
      <c r="B3544" s="421"/>
      <c r="C3544" s="129" t="s">
        <v>4775</v>
      </c>
      <c r="D3544" s="162" t="s">
        <v>3949</v>
      </c>
      <c r="E3544" s="162" t="s">
        <v>4694</v>
      </c>
      <c r="F3544" s="398">
        <v>18.399999999999999</v>
      </c>
      <c r="G3544" s="153">
        <f t="shared" si="371"/>
        <v>3.68</v>
      </c>
      <c r="H3544" s="226">
        <f t="shared" si="372"/>
        <v>22.08</v>
      </c>
    </row>
    <row r="3545" spans="2:8" ht="47.25" x14ac:dyDescent="0.25">
      <c r="B3545" s="421"/>
      <c r="C3545" s="399" t="s">
        <v>4776</v>
      </c>
      <c r="D3545" s="162" t="s">
        <v>3949</v>
      </c>
      <c r="E3545" s="162" t="s">
        <v>4694</v>
      </c>
      <c r="F3545" s="398">
        <v>30.22</v>
      </c>
      <c r="G3545" s="153">
        <f t="shared" si="371"/>
        <v>6.04</v>
      </c>
      <c r="H3545" s="226">
        <f t="shared" si="372"/>
        <v>36.26</v>
      </c>
    </row>
    <row r="3546" spans="2:8" x14ac:dyDescent="0.25">
      <c r="B3546" s="421"/>
      <c r="C3546" s="129" t="s">
        <v>4777</v>
      </c>
      <c r="D3546" s="162" t="s">
        <v>3949</v>
      </c>
      <c r="E3546" s="162" t="s">
        <v>4694</v>
      </c>
      <c r="F3546" s="398">
        <v>18.399999999999999</v>
      </c>
      <c r="G3546" s="153">
        <f t="shared" si="371"/>
        <v>3.68</v>
      </c>
      <c r="H3546" s="226">
        <f t="shared" si="372"/>
        <v>22.08</v>
      </c>
    </row>
    <row r="3547" spans="2:8" ht="47.25" x14ac:dyDescent="0.25">
      <c r="B3547" s="421"/>
      <c r="C3547" s="399" t="s">
        <v>4778</v>
      </c>
      <c r="D3547" s="396"/>
      <c r="E3547" s="396"/>
      <c r="F3547" s="396"/>
      <c r="G3547" s="395"/>
      <c r="H3547" s="407"/>
    </row>
    <row r="3548" spans="2:8" ht="18.75" x14ac:dyDescent="0.25">
      <c r="B3548" s="421"/>
      <c r="C3548" s="129" t="s">
        <v>4779</v>
      </c>
      <c r="D3548" s="396"/>
      <c r="E3548" s="162" t="s">
        <v>4648</v>
      </c>
      <c r="F3548" s="398">
        <v>780.11</v>
      </c>
      <c r="G3548" s="153">
        <f t="shared" ref="G3548:G3564" si="373">ROUND(F3548*0.2,2)</f>
        <v>156.02000000000001</v>
      </c>
      <c r="H3548" s="226">
        <f t="shared" ref="H3548:H3564" si="374">G3548+F3548</f>
        <v>936.13</v>
      </c>
    </row>
    <row r="3549" spans="2:8" ht="18.75" x14ac:dyDescent="0.25">
      <c r="B3549" s="421"/>
      <c r="C3549" s="129" t="s">
        <v>4780</v>
      </c>
      <c r="D3549" s="396"/>
      <c r="E3549" s="162" t="s">
        <v>4648</v>
      </c>
      <c r="F3549" s="398">
        <v>1239.26</v>
      </c>
      <c r="G3549" s="153">
        <f t="shared" si="373"/>
        <v>247.85</v>
      </c>
      <c r="H3549" s="226">
        <f t="shared" si="374"/>
        <v>1487.11</v>
      </c>
    </row>
    <row r="3550" spans="2:8" ht="18.75" x14ac:dyDescent="0.25">
      <c r="B3550" s="421"/>
      <c r="C3550" s="129" t="s">
        <v>4781</v>
      </c>
      <c r="D3550" s="396"/>
      <c r="E3550" s="162" t="s">
        <v>4648</v>
      </c>
      <c r="F3550" s="398">
        <v>1774.17</v>
      </c>
      <c r="G3550" s="153">
        <f t="shared" si="373"/>
        <v>354.83</v>
      </c>
      <c r="H3550" s="226">
        <f t="shared" si="374"/>
        <v>2129</v>
      </c>
    </row>
    <row r="3551" spans="2:8" ht="18.75" x14ac:dyDescent="0.25">
      <c r="B3551" s="421"/>
      <c r="C3551" s="129" t="s">
        <v>4782</v>
      </c>
      <c r="D3551" s="396"/>
      <c r="E3551" s="162" t="s">
        <v>4648</v>
      </c>
      <c r="F3551" s="398">
        <v>2133.7800000000002</v>
      </c>
      <c r="G3551" s="153">
        <f t="shared" si="373"/>
        <v>426.76</v>
      </c>
      <c r="H3551" s="226">
        <f t="shared" si="374"/>
        <v>2560.54</v>
      </c>
    </row>
    <row r="3552" spans="2:8" ht="18.75" x14ac:dyDescent="0.25">
      <c r="B3552" s="421"/>
      <c r="C3552" s="129" t="s">
        <v>4783</v>
      </c>
      <c r="D3552" s="396"/>
      <c r="E3552" s="162" t="s">
        <v>4648</v>
      </c>
      <c r="F3552" s="398">
        <v>2699.28</v>
      </c>
      <c r="G3552" s="153">
        <f t="shared" si="373"/>
        <v>539.86</v>
      </c>
      <c r="H3552" s="226">
        <f t="shared" si="374"/>
        <v>3239.1400000000003</v>
      </c>
    </row>
    <row r="3553" spans="2:8" ht="18.75" x14ac:dyDescent="0.25">
      <c r="B3553" s="421"/>
      <c r="C3553" s="129" t="s">
        <v>4784</v>
      </c>
      <c r="D3553" s="396"/>
      <c r="E3553" s="162" t="s">
        <v>4648</v>
      </c>
      <c r="F3553" s="398">
        <v>3247.16</v>
      </c>
      <c r="G3553" s="153">
        <f t="shared" si="373"/>
        <v>649.42999999999995</v>
      </c>
      <c r="H3553" s="226">
        <f t="shared" si="374"/>
        <v>3896.5899999999997</v>
      </c>
    </row>
    <row r="3554" spans="2:8" ht="18.75" x14ac:dyDescent="0.25">
      <c r="B3554" s="421"/>
      <c r="C3554" s="129" t="s">
        <v>4785</v>
      </c>
      <c r="D3554" s="396"/>
      <c r="E3554" s="162" t="s">
        <v>4648</v>
      </c>
      <c r="F3554" s="398">
        <v>9966.32</v>
      </c>
      <c r="G3554" s="153">
        <f t="shared" si="373"/>
        <v>1993.26</v>
      </c>
      <c r="H3554" s="226">
        <f t="shared" si="374"/>
        <v>11959.58</v>
      </c>
    </row>
    <row r="3555" spans="2:8" ht="18.75" x14ac:dyDescent="0.25">
      <c r="B3555" s="421"/>
      <c r="C3555" s="129" t="s">
        <v>4786</v>
      </c>
      <c r="D3555" s="396"/>
      <c r="E3555" s="162" t="s">
        <v>4648</v>
      </c>
      <c r="F3555" s="398">
        <v>19932.64</v>
      </c>
      <c r="G3555" s="153">
        <f t="shared" si="373"/>
        <v>3986.53</v>
      </c>
      <c r="H3555" s="226">
        <f t="shared" si="374"/>
        <v>23919.17</v>
      </c>
    </row>
    <row r="3556" spans="2:8" ht="18.75" x14ac:dyDescent="0.25">
      <c r="B3556" s="421"/>
      <c r="C3556" s="129" t="s">
        <v>4787</v>
      </c>
      <c r="D3556" s="396"/>
      <c r="E3556" s="162" t="s">
        <v>4648</v>
      </c>
      <c r="F3556" s="398">
        <v>38318.959999999999</v>
      </c>
      <c r="G3556" s="153">
        <f t="shared" si="373"/>
        <v>7663.79</v>
      </c>
      <c r="H3556" s="226">
        <f t="shared" si="374"/>
        <v>45982.75</v>
      </c>
    </row>
    <row r="3557" spans="2:8" ht="18.75" x14ac:dyDescent="0.25">
      <c r="B3557" s="421"/>
      <c r="C3557" s="129" t="s">
        <v>4788</v>
      </c>
      <c r="D3557" s="396"/>
      <c r="E3557" s="162" t="s">
        <v>4648</v>
      </c>
      <c r="F3557" s="398">
        <v>56705.279999999999</v>
      </c>
      <c r="G3557" s="153">
        <f t="shared" si="373"/>
        <v>11341.06</v>
      </c>
      <c r="H3557" s="226">
        <f t="shared" si="374"/>
        <v>68046.34</v>
      </c>
    </row>
    <row r="3558" spans="2:8" ht="18.75" x14ac:dyDescent="0.25">
      <c r="B3558" s="421"/>
      <c r="C3558" s="129" t="s">
        <v>4789</v>
      </c>
      <c r="D3558" s="396"/>
      <c r="E3558" s="162" t="s">
        <v>4648</v>
      </c>
      <c r="F3558" s="398">
        <v>75091.600000000006</v>
      </c>
      <c r="G3558" s="153">
        <f t="shared" si="373"/>
        <v>15018.32</v>
      </c>
      <c r="H3558" s="226">
        <f t="shared" si="374"/>
        <v>90109.920000000013</v>
      </c>
    </row>
    <row r="3559" spans="2:8" ht="18.75" x14ac:dyDescent="0.25">
      <c r="B3559" s="421"/>
      <c r="C3559" s="129" t="s">
        <v>4790</v>
      </c>
      <c r="D3559" s="396"/>
      <c r="E3559" s="162" t="s">
        <v>4648</v>
      </c>
      <c r="F3559" s="398">
        <v>93477.92</v>
      </c>
      <c r="G3559" s="153">
        <f t="shared" si="373"/>
        <v>18695.580000000002</v>
      </c>
      <c r="H3559" s="226">
        <f t="shared" si="374"/>
        <v>112173.5</v>
      </c>
    </row>
    <row r="3560" spans="2:8" ht="18.75" x14ac:dyDescent="0.25">
      <c r="B3560" s="421"/>
      <c r="C3560" s="129" t="s">
        <v>4791</v>
      </c>
      <c r="D3560" s="396"/>
      <c r="E3560" s="162" t="s">
        <v>4648</v>
      </c>
      <c r="F3560" s="398">
        <v>111864.24</v>
      </c>
      <c r="G3560" s="153">
        <f t="shared" si="373"/>
        <v>22372.85</v>
      </c>
      <c r="H3560" s="226">
        <f t="shared" si="374"/>
        <v>134237.09</v>
      </c>
    </row>
    <row r="3561" spans="2:8" ht="18.75" x14ac:dyDescent="0.25">
      <c r="B3561" s="421"/>
      <c r="C3561" s="129" t="s">
        <v>4792</v>
      </c>
      <c r="D3561" s="396"/>
      <c r="E3561" s="162" t="s">
        <v>4648</v>
      </c>
      <c r="F3561" s="398">
        <v>130250.56</v>
      </c>
      <c r="G3561" s="153">
        <f t="shared" si="373"/>
        <v>26050.11</v>
      </c>
      <c r="H3561" s="226">
        <f t="shared" si="374"/>
        <v>156300.66999999998</v>
      </c>
    </row>
    <row r="3562" spans="2:8" ht="18.75" x14ac:dyDescent="0.25">
      <c r="B3562" s="421"/>
      <c r="C3562" s="129" t="s">
        <v>4793</v>
      </c>
      <c r="D3562" s="396"/>
      <c r="E3562" s="162" t="s">
        <v>4648</v>
      </c>
      <c r="F3562" s="398">
        <v>148636.88</v>
      </c>
      <c r="G3562" s="153">
        <f t="shared" si="373"/>
        <v>29727.38</v>
      </c>
      <c r="H3562" s="226">
        <f t="shared" si="374"/>
        <v>178364.26</v>
      </c>
    </row>
    <row r="3563" spans="2:8" ht="18.75" x14ac:dyDescent="0.25">
      <c r="B3563" s="421"/>
      <c r="C3563" s="129" t="s">
        <v>4794</v>
      </c>
      <c r="D3563" s="396"/>
      <c r="E3563" s="162" t="s">
        <v>4648</v>
      </c>
      <c r="F3563" s="398">
        <v>167023.20000000001</v>
      </c>
      <c r="G3563" s="153">
        <f t="shared" si="373"/>
        <v>33404.639999999999</v>
      </c>
      <c r="H3563" s="226">
        <f t="shared" si="374"/>
        <v>200427.84000000003</v>
      </c>
    </row>
    <row r="3564" spans="2:8" ht="18.75" x14ac:dyDescent="0.25">
      <c r="B3564" s="421"/>
      <c r="C3564" s="129" t="s">
        <v>4795</v>
      </c>
      <c r="D3564" s="396"/>
      <c r="E3564" s="162" t="s">
        <v>4648</v>
      </c>
      <c r="F3564" s="398">
        <v>185409.52</v>
      </c>
      <c r="G3564" s="153">
        <f t="shared" si="373"/>
        <v>37081.9</v>
      </c>
      <c r="H3564" s="226">
        <f t="shared" si="374"/>
        <v>222491.41999999998</v>
      </c>
    </row>
    <row r="3565" spans="2:8" ht="31.5" x14ac:dyDescent="0.25">
      <c r="B3565" s="421"/>
      <c r="C3565" s="129" t="s">
        <v>4796</v>
      </c>
      <c r="D3565" s="396"/>
      <c r="E3565" s="396"/>
      <c r="F3565" s="396"/>
      <c r="G3565" s="395"/>
      <c r="H3565" s="407"/>
    </row>
    <row r="3566" spans="2:8" ht="18.75" x14ac:dyDescent="0.25">
      <c r="B3566" s="421"/>
      <c r="C3566" s="129" t="s">
        <v>4797</v>
      </c>
      <c r="D3566" s="396"/>
      <c r="E3566" s="162" t="s">
        <v>4648</v>
      </c>
      <c r="F3566" s="398">
        <v>505.2</v>
      </c>
      <c r="G3566" s="153">
        <f t="shared" ref="G3566:G3568" si="375">ROUND(F3566*0.2,2)</f>
        <v>101.04</v>
      </c>
      <c r="H3566" s="226">
        <f t="shared" ref="H3566:H3568" si="376">G3566+F3566</f>
        <v>606.24</v>
      </c>
    </row>
    <row r="3567" spans="2:8" ht="18.75" x14ac:dyDescent="0.25">
      <c r="B3567" s="421"/>
      <c r="C3567" s="129" t="s">
        <v>4798</v>
      </c>
      <c r="D3567" s="396"/>
      <c r="E3567" s="162" t="s">
        <v>4648</v>
      </c>
      <c r="F3567" s="398">
        <v>842</v>
      </c>
      <c r="G3567" s="153">
        <f t="shared" si="375"/>
        <v>168.4</v>
      </c>
      <c r="H3567" s="226">
        <f t="shared" si="376"/>
        <v>1010.4</v>
      </c>
    </row>
    <row r="3568" spans="2:8" ht="18.75" x14ac:dyDescent="0.25">
      <c r="B3568" s="421"/>
      <c r="C3568" s="129" t="s">
        <v>4799</v>
      </c>
      <c r="D3568" s="396"/>
      <c r="E3568" s="162" t="s">
        <v>4648</v>
      </c>
      <c r="F3568" s="398">
        <v>1684</v>
      </c>
      <c r="G3568" s="153">
        <f t="shared" si="375"/>
        <v>336.8</v>
      </c>
      <c r="H3568" s="226">
        <f t="shared" si="376"/>
        <v>2020.8</v>
      </c>
    </row>
    <row r="3569" spans="2:8" ht="63" x14ac:dyDescent="0.25">
      <c r="B3569" s="421"/>
      <c r="C3569" s="399" t="s">
        <v>4800</v>
      </c>
      <c r="D3569" s="396"/>
      <c r="E3569" s="396"/>
      <c r="F3569" s="396"/>
      <c r="G3569" s="395"/>
      <c r="H3569" s="407"/>
    </row>
    <row r="3570" spans="2:8" ht="18.75" x14ac:dyDescent="0.25">
      <c r="B3570" s="421"/>
      <c r="C3570" s="129" t="s">
        <v>4801</v>
      </c>
      <c r="D3570" s="396"/>
      <c r="E3570" s="162" t="s">
        <v>4648</v>
      </c>
      <c r="F3570" s="398">
        <v>82.1</v>
      </c>
      <c r="G3570" s="153">
        <f t="shared" ref="G3570:G3581" si="377">ROUND(F3570*0.2,2)</f>
        <v>16.420000000000002</v>
      </c>
      <c r="H3570" s="226">
        <f t="shared" ref="H3570:H3581" si="378">G3570+F3570</f>
        <v>98.52</v>
      </c>
    </row>
    <row r="3571" spans="2:8" ht="18.75" x14ac:dyDescent="0.25">
      <c r="B3571" s="421"/>
      <c r="C3571" s="129" t="s">
        <v>4802</v>
      </c>
      <c r="D3571" s="396"/>
      <c r="E3571" s="162" t="s">
        <v>4648</v>
      </c>
      <c r="F3571" s="398">
        <v>164.2</v>
      </c>
      <c r="G3571" s="153">
        <f t="shared" si="377"/>
        <v>32.840000000000003</v>
      </c>
      <c r="H3571" s="226">
        <f t="shared" si="378"/>
        <v>197.04</v>
      </c>
    </row>
    <row r="3572" spans="2:8" ht="18.75" x14ac:dyDescent="0.25">
      <c r="B3572" s="421"/>
      <c r="C3572" s="129" t="s">
        <v>4803</v>
      </c>
      <c r="D3572" s="396"/>
      <c r="E3572" s="162" t="s">
        <v>4648</v>
      </c>
      <c r="F3572" s="398">
        <v>492.6</v>
      </c>
      <c r="G3572" s="153">
        <f t="shared" si="377"/>
        <v>98.52</v>
      </c>
      <c r="H3572" s="226">
        <f t="shared" si="378"/>
        <v>591.12</v>
      </c>
    </row>
    <row r="3573" spans="2:8" ht="18.75" x14ac:dyDescent="0.25">
      <c r="B3573" s="421"/>
      <c r="C3573" s="129" t="s">
        <v>4804</v>
      </c>
      <c r="D3573" s="396"/>
      <c r="E3573" s="162" t="s">
        <v>4648</v>
      </c>
      <c r="F3573" s="398">
        <v>821</v>
      </c>
      <c r="G3573" s="153">
        <f t="shared" si="377"/>
        <v>164.2</v>
      </c>
      <c r="H3573" s="226">
        <f t="shared" si="378"/>
        <v>985.2</v>
      </c>
    </row>
    <row r="3574" spans="2:8" ht="18.75" x14ac:dyDescent="0.25">
      <c r="B3574" s="421"/>
      <c r="C3574" s="129" t="s">
        <v>4805</v>
      </c>
      <c r="D3574" s="396"/>
      <c r="E3574" s="162" t="s">
        <v>4648</v>
      </c>
      <c r="F3574" s="398">
        <v>1642</v>
      </c>
      <c r="G3574" s="153">
        <f t="shared" si="377"/>
        <v>328.4</v>
      </c>
      <c r="H3574" s="226">
        <f t="shared" si="378"/>
        <v>1970.4</v>
      </c>
    </row>
    <row r="3575" spans="2:8" ht="18.75" x14ac:dyDescent="0.25">
      <c r="B3575" s="421"/>
      <c r="C3575" s="129" t="s">
        <v>4806</v>
      </c>
      <c r="D3575" s="396"/>
      <c r="E3575" s="162" t="s">
        <v>4648</v>
      </c>
      <c r="F3575" s="398">
        <v>1970.4</v>
      </c>
      <c r="G3575" s="153">
        <f t="shared" si="377"/>
        <v>394.08</v>
      </c>
      <c r="H3575" s="226">
        <f t="shared" si="378"/>
        <v>2364.48</v>
      </c>
    </row>
    <row r="3576" spans="2:8" x14ac:dyDescent="0.25">
      <c r="B3576" s="421"/>
      <c r="C3576" s="129" t="s">
        <v>4807</v>
      </c>
      <c r="D3576" s="162" t="s">
        <v>3949</v>
      </c>
      <c r="E3576" s="162" t="s">
        <v>4694</v>
      </c>
      <c r="F3576" s="398">
        <v>20.86</v>
      </c>
      <c r="G3576" s="153">
        <f t="shared" si="377"/>
        <v>4.17</v>
      </c>
      <c r="H3576" s="226">
        <f t="shared" si="378"/>
        <v>25.03</v>
      </c>
    </row>
    <row r="3577" spans="2:8" ht="47.25" x14ac:dyDescent="0.25">
      <c r="B3577" s="426"/>
      <c r="C3577" s="399" t="s">
        <v>4808</v>
      </c>
      <c r="D3577" s="162" t="s">
        <v>3949</v>
      </c>
      <c r="E3577" s="162" t="s">
        <v>4648</v>
      </c>
      <c r="F3577" s="398">
        <v>286.60000000000002</v>
      </c>
      <c r="G3577" s="153">
        <f t="shared" si="377"/>
        <v>57.32</v>
      </c>
      <c r="H3577" s="226">
        <f t="shared" si="378"/>
        <v>343.92</v>
      </c>
    </row>
    <row r="3578" spans="2:8" x14ac:dyDescent="0.25">
      <c r="B3578" s="426"/>
      <c r="C3578" s="129" t="s">
        <v>4809</v>
      </c>
      <c r="D3578" s="162" t="s">
        <v>3949</v>
      </c>
      <c r="E3578" s="162" t="s">
        <v>4694</v>
      </c>
      <c r="F3578" s="398">
        <v>39.270000000000003</v>
      </c>
      <c r="G3578" s="153">
        <f t="shared" si="377"/>
        <v>7.85</v>
      </c>
      <c r="H3578" s="226">
        <f t="shared" si="378"/>
        <v>47.120000000000005</v>
      </c>
    </row>
    <row r="3579" spans="2:8" x14ac:dyDescent="0.25">
      <c r="B3579" s="426"/>
      <c r="C3579" s="129" t="s">
        <v>4810</v>
      </c>
      <c r="D3579" s="162" t="s">
        <v>3949</v>
      </c>
      <c r="E3579" s="162" t="s">
        <v>4694</v>
      </c>
      <c r="F3579" s="398">
        <v>39.270000000000003</v>
      </c>
      <c r="G3579" s="153">
        <f t="shared" si="377"/>
        <v>7.85</v>
      </c>
      <c r="H3579" s="226">
        <f t="shared" si="378"/>
        <v>47.120000000000005</v>
      </c>
    </row>
    <row r="3580" spans="2:8" x14ac:dyDescent="0.25">
      <c r="B3580" s="426"/>
      <c r="C3580" s="129" t="s">
        <v>4811</v>
      </c>
      <c r="D3580" s="162" t="s">
        <v>3949</v>
      </c>
      <c r="E3580" s="162" t="s">
        <v>4694</v>
      </c>
      <c r="F3580" s="398">
        <v>39.270000000000003</v>
      </c>
      <c r="G3580" s="153">
        <f t="shared" si="377"/>
        <v>7.85</v>
      </c>
      <c r="H3580" s="226">
        <f t="shared" si="378"/>
        <v>47.120000000000005</v>
      </c>
    </row>
    <row r="3581" spans="2:8" x14ac:dyDescent="0.25">
      <c r="B3581" s="426"/>
      <c r="C3581" s="129" t="s">
        <v>4812</v>
      </c>
      <c r="D3581" s="162" t="s">
        <v>3949</v>
      </c>
      <c r="E3581" s="162" t="s">
        <v>4694</v>
      </c>
      <c r="F3581" s="398">
        <v>39.270000000000003</v>
      </c>
      <c r="G3581" s="153">
        <f t="shared" si="377"/>
        <v>7.85</v>
      </c>
      <c r="H3581" s="226">
        <f t="shared" si="378"/>
        <v>47.120000000000005</v>
      </c>
    </row>
    <row r="3582" spans="2:8" x14ac:dyDescent="0.25">
      <c r="B3582" s="426"/>
      <c r="C3582" s="129" t="s">
        <v>4813</v>
      </c>
      <c r="D3582" s="396"/>
      <c r="E3582" s="396"/>
      <c r="F3582" s="396"/>
      <c r="G3582" s="395"/>
      <c r="H3582" s="407"/>
    </row>
    <row r="3583" spans="2:8" x14ac:dyDescent="0.25">
      <c r="B3583" s="426"/>
      <c r="C3583" s="129" t="s">
        <v>4814</v>
      </c>
      <c r="D3583" s="162" t="s">
        <v>3949</v>
      </c>
      <c r="E3583" s="162" t="s">
        <v>4648</v>
      </c>
      <c r="F3583" s="398">
        <v>19.62</v>
      </c>
      <c r="G3583" s="153">
        <f t="shared" ref="G3583:G3584" si="379">ROUND(F3583*0.2,2)</f>
        <v>3.92</v>
      </c>
      <c r="H3583" s="226">
        <f t="shared" ref="H3583:H3584" si="380">G3583+F3583</f>
        <v>23.54</v>
      </c>
    </row>
    <row r="3584" spans="2:8" x14ac:dyDescent="0.25">
      <c r="B3584" s="426"/>
      <c r="C3584" s="129" t="s">
        <v>4815</v>
      </c>
      <c r="D3584" s="162" t="s">
        <v>3949</v>
      </c>
      <c r="E3584" s="162" t="s">
        <v>4694</v>
      </c>
      <c r="F3584" s="398">
        <v>39.270000000000003</v>
      </c>
      <c r="G3584" s="153">
        <f t="shared" si="379"/>
        <v>7.85</v>
      </c>
      <c r="H3584" s="226">
        <f t="shared" si="380"/>
        <v>47.120000000000005</v>
      </c>
    </row>
    <row r="3585" spans="2:8" ht="56.25" customHeight="1" x14ac:dyDescent="0.25">
      <c r="B3585" s="421">
        <v>4</v>
      </c>
      <c r="C3585" s="433" t="s">
        <v>5081</v>
      </c>
      <c r="D3585" s="434"/>
      <c r="E3585" s="434"/>
      <c r="F3585" s="434"/>
      <c r="G3585" s="395"/>
      <c r="H3585" s="407"/>
    </row>
    <row r="3586" spans="2:8" x14ac:dyDescent="0.25">
      <c r="B3586" s="421"/>
      <c r="C3586" s="129" t="s">
        <v>4816</v>
      </c>
      <c r="D3586" s="162" t="s">
        <v>3949</v>
      </c>
      <c r="E3586" s="162" t="s">
        <v>4817</v>
      </c>
      <c r="F3586" s="398">
        <v>2.4700000000000002</v>
      </c>
      <c r="G3586" s="153">
        <f t="shared" ref="G3586:G3594" si="381">ROUND(F3586*0.2,2)</f>
        <v>0.49</v>
      </c>
      <c r="H3586" s="226">
        <f t="shared" ref="H3586:H3594" si="382">G3586+F3586</f>
        <v>2.96</v>
      </c>
    </row>
    <row r="3587" spans="2:8" ht="47.25" x14ac:dyDescent="0.25">
      <c r="B3587" s="421"/>
      <c r="C3587" s="399" t="s">
        <v>4818</v>
      </c>
      <c r="D3587" s="162" t="s">
        <v>3949</v>
      </c>
      <c r="E3587" s="162" t="s">
        <v>4646</v>
      </c>
      <c r="F3587" s="398">
        <v>1.04</v>
      </c>
      <c r="G3587" s="153">
        <f t="shared" si="381"/>
        <v>0.21</v>
      </c>
      <c r="H3587" s="226">
        <f t="shared" si="382"/>
        <v>1.25</v>
      </c>
    </row>
    <row r="3588" spans="2:8" x14ac:dyDescent="0.25">
      <c r="B3588" s="421"/>
      <c r="C3588" s="129" t="s">
        <v>4819</v>
      </c>
      <c r="D3588" s="162" t="s">
        <v>3949</v>
      </c>
      <c r="E3588" s="162" t="s">
        <v>4646</v>
      </c>
      <c r="F3588" s="398">
        <v>0.23</v>
      </c>
      <c r="G3588" s="153">
        <f t="shared" si="381"/>
        <v>0.05</v>
      </c>
      <c r="H3588" s="226">
        <f t="shared" si="382"/>
        <v>0.28000000000000003</v>
      </c>
    </row>
    <row r="3589" spans="2:8" x14ac:dyDescent="0.25">
      <c r="B3589" s="421"/>
      <c r="C3589" s="129" t="s">
        <v>4820</v>
      </c>
      <c r="D3589" s="162" t="s">
        <v>3949</v>
      </c>
      <c r="E3589" s="162" t="s">
        <v>4817</v>
      </c>
      <c r="F3589" s="398">
        <v>2.12</v>
      </c>
      <c r="G3589" s="153">
        <f t="shared" si="381"/>
        <v>0.42</v>
      </c>
      <c r="H3589" s="226">
        <f t="shared" si="382"/>
        <v>2.54</v>
      </c>
    </row>
    <row r="3590" spans="2:8" x14ac:dyDescent="0.25">
      <c r="B3590" s="421"/>
      <c r="C3590" s="129" t="s">
        <v>4821</v>
      </c>
      <c r="D3590" s="162" t="s">
        <v>3949</v>
      </c>
      <c r="E3590" s="162" t="s">
        <v>4817</v>
      </c>
      <c r="F3590" s="398">
        <v>4.05</v>
      </c>
      <c r="G3590" s="153">
        <f t="shared" si="381"/>
        <v>0.81</v>
      </c>
      <c r="H3590" s="226">
        <f t="shared" si="382"/>
        <v>4.8599999999999994</v>
      </c>
    </row>
    <row r="3591" spans="2:8" x14ac:dyDescent="0.25">
      <c r="B3591" s="421"/>
      <c r="C3591" s="129" t="s">
        <v>4822</v>
      </c>
      <c r="D3591" s="162" t="s">
        <v>3949</v>
      </c>
      <c r="E3591" s="162" t="s">
        <v>4817</v>
      </c>
      <c r="F3591" s="398">
        <v>2.12</v>
      </c>
      <c r="G3591" s="153">
        <f t="shared" si="381"/>
        <v>0.42</v>
      </c>
      <c r="H3591" s="226">
        <f t="shared" si="382"/>
        <v>2.54</v>
      </c>
    </row>
    <row r="3592" spans="2:8" x14ac:dyDescent="0.25">
      <c r="B3592" s="421"/>
      <c r="C3592" s="129" t="s">
        <v>4823</v>
      </c>
      <c r="D3592" s="162" t="s">
        <v>3949</v>
      </c>
      <c r="E3592" s="162" t="s">
        <v>4694</v>
      </c>
      <c r="F3592" s="398">
        <v>12.19</v>
      </c>
      <c r="G3592" s="153">
        <f t="shared" si="381"/>
        <v>2.44</v>
      </c>
      <c r="H3592" s="226">
        <f t="shared" si="382"/>
        <v>14.629999999999999</v>
      </c>
    </row>
    <row r="3593" spans="2:8" ht="31.5" x14ac:dyDescent="0.25">
      <c r="B3593" s="421"/>
      <c r="C3593" s="129" t="s">
        <v>4824</v>
      </c>
      <c r="D3593" s="162" t="s">
        <v>3949</v>
      </c>
      <c r="E3593" s="162" t="s">
        <v>4825</v>
      </c>
      <c r="F3593" s="398">
        <v>11.48</v>
      </c>
      <c r="G3593" s="153">
        <f t="shared" si="381"/>
        <v>2.2999999999999998</v>
      </c>
      <c r="H3593" s="226">
        <f t="shared" si="382"/>
        <v>13.780000000000001</v>
      </c>
    </row>
    <row r="3594" spans="2:8" x14ac:dyDescent="0.25">
      <c r="B3594" s="421"/>
      <c r="C3594" s="129" t="s">
        <v>4826</v>
      </c>
      <c r="D3594" s="162" t="s">
        <v>3949</v>
      </c>
      <c r="E3594" s="162" t="s">
        <v>4646</v>
      </c>
      <c r="F3594" s="398">
        <v>7.0000000000000007E-2</v>
      </c>
      <c r="G3594" s="153">
        <f t="shared" si="381"/>
        <v>0.01</v>
      </c>
      <c r="H3594" s="226">
        <f t="shared" si="382"/>
        <v>0.08</v>
      </c>
    </row>
    <row r="3595" spans="2:8" ht="94.5" x14ac:dyDescent="0.25">
      <c r="B3595" s="421"/>
      <c r="C3595" s="399" t="s">
        <v>4827</v>
      </c>
      <c r="D3595" s="396"/>
      <c r="E3595" s="396"/>
      <c r="F3595" s="396"/>
      <c r="G3595" s="395"/>
      <c r="H3595" s="407"/>
    </row>
    <row r="3596" spans="2:8" x14ac:dyDescent="0.25">
      <c r="B3596" s="421"/>
      <c r="C3596" s="129" t="s">
        <v>4828</v>
      </c>
      <c r="D3596" s="396"/>
      <c r="E3596" s="396"/>
      <c r="F3596" s="396"/>
      <c r="G3596" s="395"/>
      <c r="H3596" s="407"/>
    </row>
    <row r="3597" spans="2:8" x14ac:dyDescent="0.25">
      <c r="B3597" s="421"/>
      <c r="C3597" s="129" t="s">
        <v>4829</v>
      </c>
      <c r="D3597" s="162" t="s">
        <v>3949</v>
      </c>
      <c r="E3597" s="162" t="s">
        <v>4830</v>
      </c>
      <c r="F3597" s="397">
        <v>207.9</v>
      </c>
      <c r="G3597" s="153">
        <f t="shared" ref="G3597:G3607" si="383">ROUND(F3597*0.2,2)</f>
        <v>41.58</v>
      </c>
      <c r="H3597" s="226">
        <f t="shared" ref="H3597:H3607" si="384">G3597+F3597</f>
        <v>249.48000000000002</v>
      </c>
    </row>
    <row r="3598" spans="2:8" x14ac:dyDescent="0.25">
      <c r="B3598" s="421"/>
      <c r="C3598" s="129" t="s">
        <v>4831</v>
      </c>
      <c r="D3598" s="162" t="s">
        <v>3949</v>
      </c>
      <c r="E3598" s="162" t="s">
        <v>4830</v>
      </c>
      <c r="F3598" s="398">
        <v>311.87</v>
      </c>
      <c r="G3598" s="153">
        <f t="shared" si="383"/>
        <v>62.37</v>
      </c>
      <c r="H3598" s="226">
        <f t="shared" si="384"/>
        <v>374.24</v>
      </c>
    </row>
    <row r="3599" spans="2:8" x14ac:dyDescent="0.25">
      <c r="B3599" s="421"/>
      <c r="C3599" s="129" t="s">
        <v>4832</v>
      </c>
      <c r="D3599" s="162" t="s">
        <v>3949</v>
      </c>
      <c r="E3599" s="162" t="s">
        <v>4830</v>
      </c>
      <c r="F3599" s="398">
        <v>519.97</v>
      </c>
      <c r="G3599" s="153">
        <f t="shared" si="383"/>
        <v>103.99</v>
      </c>
      <c r="H3599" s="226">
        <f t="shared" si="384"/>
        <v>623.96</v>
      </c>
    </row>
    <row r="3600" spans="2:8" x14ac:dyDescent="0.25">
      <c r="B3600" s="421"/>
      <c r="C3600" s="129" t="s">
        <v>4833</v>
      </c>
      <c r="D3600" s="162" t="s">
        <v>3949</v>
      </c>
      <c r="E3600" s="162" t="s">
        <v>4830</v>
      </c>
      <c r="F3600" s="398">
        <v>779.83</v>
      </c>
      <c r="G3600" s="153">
        <f t="shared" si="383"/>
        <v>155.97</v>
      </c>
      <c r="H3600" s="226">
        <f t="shared" si="384"/>
        <v>935.80000000000007</v>
      </c>
    </row>
    <row r="3601" spans="2:8" x14ac:dyDescent="0.25">
      <c r="B3601" s="421"/>
      <c r="C3601" s="129" t="s">
        <v>4834</v>
      </c>
      <c r="D3601" s="162" t="s">
        <v>3949</v>
      </c>
      <c r="E3601" s="162" t="s">
        <v>4830</v>
      </c>
      <c r="F3601" s="398">
        <v>1228.23</v>
      </c>
      <c r="G3601" s="153">
        <f t="shared" si="383"/>
        <v>245.65</v>
      </c>
      <c r="H3601" s="226">
        <f t="shared" si="384"/>
        <v>1473.88</v>
      </c>
    </row>
    <row r="3602" spans="2:8" x14ac:dyDescent="0.25">
      <c r="B3602" s="421"/>
      <c r="C3602" s="129" t="s">
        <v>4835</v>
      </c>
      <c r="D3602" s="162" t="s">
        <v>3949</v>
      </c>
      <c r="E3602" s="162" t="s">
        <v>4830</v>
      </c>
      <c r="F3602" s="398">
        <v>409.47</v>
      </c>
      <c r="G3602" s="153">
        <f t="shared" si="383"/>
        <v>81.89</v>
      </c>
      <c r="H3602" s="226">
        <f t="shared" si="384"/>
        <v>491.36</v>
      </c>
    </row>
    <row r="3603" spans="2:8" x14ac:dyDescent="0.25">
      <c r="B3603" s="421"/>
      <c r="C3603" s="129" t="s">
        <v>4836</v>
      </c>
      <c r="D3603" s="162" t="s">
        <v>3949</v>
      </c>
      <c r="E3603" s="162" t="s">
        <v>4830</v>
      </c>
      <c r="F3603" s="398">
        <v>272.98</v>
      </c>
      <c r="G3603" s="153">
        <f t="shared" si="383"/>
        <v>54.6</v>
      </c>
      <c r="H3603" s="226">
        <f t="shared" si="384"/>
        <v>327.58000000000004</v>
      </c>
    </row>
    <row r="3604" spans="2:8" x14ac:dyDescent="0.25">
      <c r="B3604" s="421"/>
      <c r="C3604" s="129" t="s">
        <v>4837</v>
      </c>
      <c r="D3604" s="162" t="s">
        <v>3949</v>
      </c>
      <c r="E3604" s="162" t="s">
        <v>4830</v>
      </c>
      <c r="F3604" s="398">
        <v>409.47</v>
      </c>
      <c r="G3604" s="153">
        <f t="shared" si="383"/>
        <v>81.89</v>
      </c>
      <c r="H3604" s="226">
        <f t="shared" si="384"/>
        <v>491.36</v>
      </c>
    </row>
    <row r="3605" spans="2:8" x14ac:dyDescent="0.25">
      <c r="B3605" s="421"/>
      <c r="C3605" s="129" t="s">
        <v>4838</v>
      </c>
      <c r="D3605" s="162" t="s">
        <v>3949</v>
      </c>
      <c r="E3605" s="162" t="s">
        <v>4830</v>
      </c>
      <c r="F3605" s="398">
        <v>409.47</v>
      </c>
      <c r="G3605" s="153">
        <f t="shared" si="383"/>
        <v>81.89</v>
      </c>
      <c r="H3605" s="226">
        <f t="shared" si="384"/>
        <v>491.36</v>
      </c>
    </row>
    <row r="3606" spans="2:8" x14ac:dyDescent="0.25">
      <c r="B3606" s="421"/>
      <c r="C3606" s="129" t="s">
        <v>4839</v>
      </c>
      <c r="D3606" s="162" t="s">
        <v>3949</v>
      </c>
      <c r="E3606" s="162" t="s">
        <v>4830</v>
      </c>
      <c r="F3606" s="398">
        <v>136.32</v>
      </c>
      <c r="G3606" s="153">
        <f t="shared" si="383"/>
        <v>27.26</v>
      </c>
      <c r="H3606" s="226">
        <f t="shared" si="384"/>
        <v>163.57999999999998</v>
      </c>
    </row>
    <row r="3607" spans="2:8" x14ac:dyDescent="0.25">
      <c r="B3607" s="421"/>
      <c r="C3607" s="129" t="s">
        <v>4840</v>
      </c>
      <c r="D3607" s="162" t="s">
        <v>3949</v>
      </c>
      <c r="E3607" s="162" t="s">
        <v>4830</v>
      </c>
      <c r="F3607" s="398">
        <v>1228.23</v>
      </c>
      <c r="G3607" s="153">
        <f t="shared" si="383"/>
        <v>245.65</v>
      </c>
      <c r="H3607" s="226">
        <f t="shared" si="384"/>
        <v>1473.88</v>
      </c>
    </row>
    <row r="3608" spans="2:8" ht="63" x14ac:dyDescent="0.25">
      <c r="B3608" s="421"/>
      <c r="C3608" s="399" t="s">
        <v>4841</v>
      </c>
      <c r="D3608" s="396"/>
      <c r="E3608" s="396"/>
      <c r="F3608" s="396"/>
      <c r="G3608" s="395"/>
      <c r="H3608" s="407"/>
    </row>
    <row r="3609" spans="2:8" x14ac:dyDescent="0.25">
      <c r="B3609" s="421"/>
      <c r="C3609" s="129" t="s">
        <v>4842</v>
      </c>
      <c r="D3609" s="162" t="s">
        <v>3949</v>
      </c>
      <c r="E3609" s="162" t="s">
        <v>4843</v>
      </c>
      <c r="F3609" s="398">
        <v>2.4700000000000002</v>
      </c>
      <c r="G3609" s="153">
        <f t="shared" ref="G3609:G3614" si="385">ROUND(F3609*0.2,2)</f>
        <v>0.49</v>
      </c>
      <c r="H3609" s="226">
        <f t="shared" ref="H3609:H3614" si="386">G3609+F3609</f>
        <v>2.96</v>
      </c>
    </row>
    <row r="3610" spans="2:8" x14ac:dyDescent="0.25">
      <c r="B3610" s="421"/>
      <c r="C3610" s="129" t="s">
        <v>4844</v>
      </c>
      <c r="D3610" s="162" t="s">
        <v>3949</v>
      </c>
      <c r="E3610" s="162" t="s">
        <v>4843</v>
      </c>
      <c r="F3610" s="398">
        <v>1.59</v>
      </c>
      <c r="G3610" s="153">
        <f t="shared" si="385"/>
        <v>0.32</v>
      </c>
      <c r="H3610" s="226">
        <f t="shared" si="386"/>
        <v>1.9100000000000001</v>
      </c>
    </row>
    <row r="3611" spans="2:8" x14ac:dyDescent="0.25">
      <c r="B3611" s="421"/>
      <c r="C3611" s="428" t="s">
        <v>4845</v>
      </c>
      <c r="D3611" s="429" t="s">
        <v>3949</v>
      </c>
      <c r="E3611" s="162" t="s">
        <v>4846</v>
      </c>
      <c r="F3611" s="398">
        <v>2.4700000000000002</v>
      </c>
      <c r="G3611" s="153">
        <f t="shared" si="385"/>
        <v>0.49</v>
      </c>
      <c r="H3611" s="226">
        <f t="shared" si="386"/>
        <v>2.96</v>
      </c>
    </row>
    <row r="3612" spans="2:8" x14ac:dyDescent="0.25">
      <c r="B3612" s="421"/>
      <c r="C3612" s="428"/>
      <c r="D3612" s="429"/>
      <c r="E3612" s="162" t="s">
        <v>4847</v>
      </c>
      <c r="F3612" s="398">
        <v>4.9400000000000004</v>
      </c>
      <c r="G3612" s="153">
        <f t="shared" si="385"/>
        <v>0.99</v>
      </c>
      <c r="H3612" s="226">
        <f t="shared" si="386"/>
        <v>5.9300000000000006</v>
      </c>
    </row>
    <row r="3613" spans="2:8" x14ac:dyDescent="0.25">
      <c r="B3613" s="421"/>
      <c r="C3613" s="428"/>
      <c r="D3613" s="429"/>
      <c r="E3613" s="162" t="s">
        <v>4848</v>
      </c>
      <c r="F3613" s="398">
        <v>9.9</v>
      </c>
      <c r="G3613" s="153">
        <f t="shared" si="385"/>
        <v>1.98</v>
      </c>
      <c r="H3613" s="226">
        <f t="shared" si="386"/>
        <v>11.88</v>
      </c>
    </row>
    <row r="3614" spans="2:8" ht="197.25" customHeight="1" x14ac:dyDescent="0.25">
      <c r="B3614" s="406">
        <v>5</v>
      </c>
      <c r="C3614" s="402" t="s">
        <v>4849</v>
      </c>
      <c r="D3614" s="394" t="s">
        <v>4850</v>
      </c>
      <c r="E3614" s="162" t="s">
        <v>4851</v>
      </c>
      <c r="F3614" s="398">
        <v>101.13</v>
      </c>
      <c r="G3614" s="153">
        <f t="shared" si="385"/>
        <v>20.23</v>
      </c>
      <c r="H3614" s="226">
        <f t="shared" si="386"/>
        <v>121.36</v>
      </c>
    </row>
    <row r="3615" spans="2:8" ht="66" customHeight="1" x14ac:dyDescent="0.25">
      <c r="B3615" s="421">
        <v>6</v>
      </c>
      <c r="C3615" s="427" t="s">
        <v>5082</v>
      </c>
      <c r="D3615" s="425"/>
      <c r="E3615" s="425"/>
      <c r="F3615" s="425"/>
      <c r="G3615" s="395"/>
      <c r="H3615" s="407"/>
    </row>
    <row r="3616" spans="2:8" x14ac:dyDescent="0.25">
      <c r="B3616" s="421"/>
      <c r="C3616" s="129" t="s">
        <v>4852</v>
      </c>
      <c r="D3616" s="162" t="s">
        <v>3949</v>
      </c>
      <c r="E3616" s="162" t="s">
        <v>4853</v>
      </c>
      <c r="F3616" s="397">
        <v>81.5</v>
      </c>
      <c r="G3616" s="153">
        <f t="shared" ref="G3616:G3618" si="387">ROUND(F3616*0.2,2)</f>
        <v>16.3</v>
      </c>
      <c r="H3616" s="226">
        <f t="shared" ref="H3616:H3618" si="388">G3616+F3616</f>
        <v>97.8</v>
      </c>
    </row>
    <row r="3617" spans="2:8" x14ac:dyDescent="0.25">
      <c r="B3617" s="421"/>
      <c r="C3617" s="129" t="s">
        <v>4854</v>
      </c>
      <c r="D3617" s="162" t="s">
        <v>3949</v>
      </c>
      <c r="E3617" s="162" t="s">
        <v>4853</v>
      </c>
      <c r="F3617" s="400">
        <v>61</v>
      </c>
      <c r="G3617" s="153">
        <f t="shared" si="387"/>
        <v>12.2</v>
      </c>
      <c r="H3617" s="226">
        <f t="shared" si="388"/>
        <v>73.2</v>
      </c>
    </row>
    <row r="3618" spans="2:8" x14ac:dyDescent="0.25">
      <c r="B3618" s="421"/>
      <c r="C3618" s="129" t="s">
        <v>4855</v>
      </c>
      <c r="D3618" s="162" t="s">
        <v>3949</v>
      </c>
      <c r="E3618" s="162" t="s">
        <v>4856</v>
      </c>
      <c r="F3618" s="398">
        <v>0.54</v>
      </c>
      <c r="G3618" s="153">
        <f t="shared" si="387"/>
        <v>0.11</v>
      </c>
      <c r="H3618" s="226">
        <f t="shared" si="388"/>
        <v>0.65</v>
      </c>
    </row>
    <row r="3619" spans="2:8" ht="31.5" x14ac:dyDescent="0.25">
      <c r="B3619" s="421"/>
      <c r="C3619" s="129" t="s">
        <v>4857</v>
      </c>
      <c r="D3619" s="396"/>
      <c r="E3619" s="396"/>
      <c r="F3619" s="396"/>
      <c r="G3619" s="395"/>
      <c r="H3619" s="407"/>
    </row>
    <row r="3620" spans="2:8" x14ac:dyDescent="0.25">
      <c r="B3620" s="421"/>
      <c r="C3620" s="129" t="s">
        <v>4858</v>
      </c>
      <c r="D3620" s="162" t="s">
        <v>3949</v>
      </c>
      <c r="E3620" s="162" t="s">
        <v>4853</v>
      </c>
      <c r="F3620" s="397">
        <v>81.5</v>
      </c>
      <c r="G3620" s="153">
        <f t="shared" ref="G3620:G3624" si="389">ROUND(F3620*0.2,2)</f>
        <v>16.3</v>
      </c>
      <c r="H3620" s="226">
        <f t="shared" ref="H3620:H3624" si="390">G3620+F3620</f>
        <v>97.8</v>
      </c>
    </row>
    <row r="3621" spans="2:8" x14ac:dyDescent="0.25">
      <c r="B3621" s="421"/>
      <c r="C3621" s="129" t="s">
        <v>4859</v>
      </c>
      <c r="D3621" s="162" t="s">
        <v>3949</v>
      </c>
      <c r="E3621" s="162" t="s">
        <v>4853</v>
      </c>
      <c r="F3621" s="400">
        <v>61</v>
      </c>
      <c r="G3621" s="153">
        <f t="shared" si="389"/>
        <v>12.2</v>
      </c>
      <c r="H3621" s="226">
        <f t="shared" si="390"/>
        <v>73.2</v>
      </c>
    </row>
    <row r="3622" spans="2:8" x14ac:dyDescent="0.25">
      <c r="B3622" s="421"/>
      <c r="C3622" s="129" t="s">
        <v>4860</v>
      </c>
      <c r="D3622" s="162" t="s">
        <v>3949</v>
      </c>
      <c r="E3622" s="162" t="s">
        <v>4856</v>
      </c>
      <c r="F3622" s="398">
        <v>0.54</v>
      </c>
      <c r="G3622" s="153">
        <f t="shared" si="389"/>
        <v>0.11</v>
      </c>
      <c r="H3622" s="226">
        <f t="shared" si="390"/>
        <v>0.65</v>
      </c>
    </row>
    <row r="3623" spans="2:8" ht="47.25" x14ac:dyDescent="0.25">
      <c r="B3623" s="421">
        <v>7</v>
      </c>
      <c r="C3623" s="402" t="s">
        <v>4861</v>
      </c>
      <c r="D3623" s="162" t="s">
        <v>3949</v>
      </c>
      <c r="E3623" s="162" t="s">
        <v>4862</v>
      </c>
      <c r="F3623" s="398">
        <v>373.97</v>
      </c>
      <c r="G3623" s="153">
        <f t="shared" si="389"/>
        <v>74.790000000000006</v>
      </c>
      <c r="H3623" s="226">
        <f t="shared" si="390"/>
        <v>448.76000000000005</v>
      </c>
    </row>
    <row r="3624" spans="2:8" ht="31.5" x14ac:dyDescent="0.25">
      <c r="B3624" s="421"/>
      <c r="C3624" s="129" t="s">
        <v>4863</v>
      </c>
      <c r="D3624" s="162" t="s">
        <v>3949</v>
      </c>
      <c r="E3624" s="396" t="s">
        <v>4864</v>
      </c>
      <c r="F3624" s="398">
        <v>373.97</v>
      </c>
      <c r="G3624" s="153">
        <f t="shared" si="389"/>
        <v>74.790000000000006</v>
      </c>
      <c r="H3624" s="226">
        <f t="shared" si="390"/>
        <v>448.76000000000005</v>
      </c>
    </row>
    <row r="3625" spans="2:8" ht="31.5" x14ac:dyDescent="0.25">
      <c r="B3625" s="426"/>
      <c r="C3625" s="129" t="s">
        <v>4865</v>
      </c>
      <c r="D3625" s="396"/>
      <c r="E3625" s="396"/>
      <c r="F3625" s="396"/>
      <c r="G3625" s="395"/>
      <c r="H3625" s="407"/>
    </row>
    <row r="3626" spans="2:8" x14ac:dyDescent="0.25">
      <c r="B3626" s="426"/>
      <c r="C3626" s="129" t="s">
        <v>4866</v>
      </c>
      <c r="D3626" s="162" t="s">
        <v>3949</v>
      </c>
      <c r="E3626" s="162" t="s">
        <v>4867</v>
      </c>
      <c r="F3626" s="398">
        <v>146.63999999999999</v>
      </c>
      <c r="G3626" s="153">
        <f t="shared" ref="G3626:G3628" si="391">ROUND(F3626*0.2,2)</f>
        <v>29.33</v>
      </c>
      <c r="H3626" s="226">
        <f t="shared" ref="H3626:H3628" si="392">G3626+F3626</f>
        <v>175.96999999999997</v>
      </c>
    </row>
    <row r="3627" spans="2:8" x14ac:dyDescent="0.25">
      <c r="B3627" s="426"/>
      <c r="C3627" s="129" t="s">
        <v>4868</v>
      </c>
      <c r="D3627" s="162" t="s">
        <v>3949</v>
      </c>
      <c r="E3627" s="162" t="s">
        <v>4869</v>
      </c>
      <c r="F3627" s="398">
        <v>163.22</v>
      </c>
      <c r="G3627" s="153">
        <f t="shared" si="391"/>
        <v>32.64</v>
      </c>
      <c r="H3627" s="226">
        <f t="shared" si="392"/>
        <v>195.86</v>
      </c>
    </row>
    <row r="3628" spans="2:8" x14ac:dyDescent="0.25">
      <c r="B3628" s="426"/>
      <c r="C3628" s="129" t="s">
        <v>4870</v>
      </c>
      <c r="D3628" s="162" t="s">
        <v>3949</v>
      </c>
      <c r="E3628" s="162" t="s">
        <v>4867</v>
      </c>
      <c r="F3628" s="398">
        <v>149.4</v>
      </c>
      <c r="G3628" s="153">
        <f t="shared" si="391"/>
        <v>29.88</v>
      </c>
      <c r="H3628" s="226">
        <f t="shared" si="392"/>
        <v>179.28</v>
      </c>
    </row>
    <row r="3629" spans="2:8" x14ac:dyDescent="0.25">
      <c r="B3629" s="426"/>
      <c r="C3629" s="129" t="s">
        <v>4871</v>
      </c>
      <c r="D3629" s="396"/>
      <c r="E3629" s="396"/>
      <c r="F3629" s="396"/>
      <c r="G3629" s="395"/>
      <c r="H3629" s="407"/>
    </row>
    <row r="3630" spans="2:8" ht="31.5" x14ac:dyDescent="0.25">
      <c r="B3630" s="426"/>
      <c r="C3630" s="129" t="s">
        <v>4872</v>
      </c>
      <c r="D3630" s="162" t="s">
        <v>4873</v>
      </c>
      <c r="E3630" s="396" t="s">
        <v>4864</v>
      </c>
      <c r="F3630" s="398">
        <v>202.4</v>
      </c>
      <c r="G3630" s="153">
        <f t="shared" ref="G3630:G3633" si="393">ROUND(F3630*0.2,2)</f>
        <v>40.479999999999997</v>
      </c>
      <c r="H3630" s="226">
        <f t="shared" ref="H3630:H3633" si="394">G3630+F3630</f>
        <v>242.88</v>
      </c>
    </row>
    <row r="3631" spans="2:8" ht="31.5" x14ac:dyDescent="0.25">
      <c r="B3631" s="426"/>
      <c r="C3631" s="129" t="s">
        <v>4874</v>
      </c>
      <c r="D3631" s="162" t="s">
        <v>4875</v>
      </c>
      <c r="E3631" s="396" t="s">
        <v>4864</v>
      </c>
      <c r="F3631" s="398">
        <v>502.6</v>
      </c>
      <c r="G3631" s="153">
        <f t="shared" si="393"/>
        <v>100.52</v>
      </c>
      <c r="H3631" s="226">
        <f t="shared" si="394"/>
        <v>603.12</v>
      </c>
    </row>
    <row r="3632" spans="2:8" ht="31.5" x14ac:dyDescent="0.25">
      <c r="B3632" s="426"/>
      <c r="C3632" s="129" t="s">
        <v>4876</v>
      </c>
      <c r="D3632" s="162" t="s">
        <v>4877</v>
      </c>
      <c r="E3632" s="162" t="s">
        <v>4878</v>
      </c>
      <c r="F3632" s="398">
        <v>493.85</v>
      </c>
      <c r="G3632" s="153">
        <f t="shared" si="393"/>
        <v>98.77</v>
      </c>
      <c r="H3632" s="226">
        <f t="shared" si="394"/>
        <v>592.62</v>
      </c>
    </row>
    <row r="3633" spans="2:8" ht="47.25" x14ac:dyDescent="0.25">
      <c r="B3633" s="426"/>
      <c r="C3633" s="399" t="s">
        <v>4879</v>
      </c>
      <c r="D3633" s="162" t="s">
        <v>3949</v>
      </c>
      <c r="E3633" s="162" t="s">
        <v>4880</v>
      </c>
      <c r="F3633" s="398">
        <v>458.61</v>
      </c>
      <c r="G3633" s="153">
        <f t="shared" si="393"/>
        <v>91.72</v>
      </c>
      <c r="H3633" s="226">
        <f t="shared" si="394"/>
        <v>550.33000000000004</v>
      </c>
    </row>
    <row r="3634" spans="2:8" x14ac:dyDescent="0.25">
      <c r="B3634" s="426"/>
      <c r="C3634" s="129" t="s">
        <v>4881</v>
      </c>
      <c r="D3634" s="396"/>
      <c r="E3634" s="396"/>
      <c r="F3634" s="396"/>
      <c r="G3634" s="395"/>
      <c r="H3634" s="407"/>
    </row>
    <row r="3635" spans="2:8" x14ac:dyDescent="0.25">
      <c r="B3635" s="426"/>
      <c r="C3635" s="129" t="s">
        <v>4882</v>
      </c>
      <c r="D3635" s="162" t="s">
        <v>3949</v>
      </c>
      <c r="E3635" s="162" t="s">
        <v>4883</v>
      </c>
      <c r="F3635" s="398">
        <v>491.99</v>
      </c>
      <c r="G3635" s="153">
        <f t="shared" ref="G3635:G3636" si="395">ROUND(F3635*0.2,2)</f>
        <v>98.4</v>
      </c>
      <c r="H3635" s="226">
        <f t="shared" ref="H3635:H3636" si="396">G3635+F3635</f>
        <v>590.39</v>
      </c>
    </row>
    <row r="3636" spans="2:8" ht="31.5" x14ac:dyDescent="0.25">
      <c r="B3636" s="426"/>
      <c r="C3636" s="129" t="s">
        <v>4884</v>
      </c>
      <c r="D3636" s="162" t="s">
        <v>4227</v>
      </c>
      <c r="E3636" s="162" t="s">
        <v>4883</v>
      </c>
      <c r="F3636" s="398">
        <v>914.98</v>
      </c>
      <c r="G3636" s="153">
        <f t="shared" si="395"/>
        <v>183</v>
      </c>
      <c r="H3636" s="226">
        <f t="shared" si="396"/>
        <v>1097.98</v>
      </c>
    </row>
    <row r="3637" spans="2:8" x14ac:dyDescent="0.25">
      <c r="B3637" s="430">
        <v>8</v>
      </c>
      <c r="C3637" s="424" t="s">
        <v>4885</v>
      </c>
      <c r="D3637" s="424"/>
      <c r="E3637" s="424"/>
      <c r="F3637" s="424"/>
      <c r="G3637" s="395"/>
      <c r="H3637" s="407"/>
    </row>
    <row r="3638" spans="2:8" ht="63" x14ac:dyDescent="0.25">
      <c r="B3638" s="431"/>
      <c r="C3638" s="399" t="s">
        <v>4886</v>
      </c>
      <c r="D3638" s="396"/>
      <c r="E3638" s="396"/>
      <c r="F3638" s="396"/>
      <c r="G3638" s="395"/>
      <c r="H3638" s="407"/>
    </row>
    <row r="3639" spans="2:8" ht="31.5" x14ac:dyDescent="0.25">
      <c r="B3639" s="431"/>
      <c r="C3639" s="129" t="s">
        <v>4887</v>
      </c>
      <c r="D3639" s="396" t="s">
        <v>4888</v>
      </c>
      <c r="E3639" s="396" t="s">
        <v>4864</v>
      </c>
      <c r="F3639" s="398">
        <v>204.18</v>
      </c>
      <c r="G3639" s="153">
        <f t="shared" ref="G3639:G3643" si="397">ROUND(F3639*0.2,2)</f>
        <v>40.840000000000003</v>
      </c>
      <c r="H3639" s="226">
        <f t="shared" ref="H3639:H3643" si="398">G3639+F3639</f>
        <v>245.02</v>
      </c>
    </row>
    <row r="3640" spans="2:8" ht="31.5" x14ac:dyDescent="0.25">
      <c r="B3640" s="431"/>
      <c r="C3640" s="129" t="s">
        <v>4889</v>
      </c>
      <c r="D3640" s="396" t="s">
        <v>4888</v>
      </c>
      <c r="E3640" s="396" t="s">
        <v>4864</v>
      </c>
      <c r="F3640" s="398">
        <v>226.93</v>
      </c>
      <c r="G3640" s="153">
        <f t="shared" si="397"/>
        <v>45.39</v>
      </c>
      <c r="H3640" s="226">
        <f t="shared" si="398"/>
        <v>272.32</v>
      </c>
    </row>
    <row r="3641" spans="2:8" ht="31.5" x14ac:dyDescent="0.25">
      <c r="B3641" s="431"/>
      <c r="C3641" s="129" t="s">
        <v>4890</v>
      </c>
      <c r="D3641" s="396" t="s">
        <v>4888</v>
      </c>
      <c r="E3641" s="396" t="s">
        <v>4864</v>
      </c>
      <c r="F3641" s="398">
        <v>226.98</v>
      </c>
      <c r="G3641" s="153">
        <f t="shared" si="397"/>
        <v>45.4</v>
      </c>
      <c r="H3641" s="226">
        <f t="shared" si="398"/>
        <v>272.38</v>
      </c>
    </row>
    <row r="3642" spans="2:8" ht="31.5" x14ac:dyDescent="0.25">
      <c r="B3642" s="431"/>
      <c r="C3642" s="129" t="s">
        <v>4891</v>
      </c>
      <c r="D3642" s="396"/>
      <c r="E3642" s="396" t="s">
        <v>4864</v>
      </c>
      <c r="F3642" s="397">
        <v>620.5</v>
      </c>
      <c r="G3642" s="153">
        <f t="shared" si="397"/>
        <v>124.1</v>
      </c>
      <c r="H3642" s="226">
        <f t="shared" si="398"/>
        <v>744.6</v>
      </c>
    </row>
    <row r="3643" spans="2:8" ht="47.25" x14ac:dyDescent="0.25">
      <c r="B3643" s="431"/>
      <c r="C3643" s="399" t="s">
        <v>4892</v>
      </c>
      <c r="D3643" s="396"/>
      <c r="E3643" s="396" t="s">
        <v>4864</v>
      </c>
      <c r="F3643" s="398">
        <v>662.39</v>
      </c>
      <c r="G3643" s="153">
        <f t="shared" si="397"/>
        <v>132.47999999999999</v>
      </c>
      <c r="H3643" s="226">
        <f t="shared" si="398"/>
        <v>794.87</v>
      </c>
    </row>
    <row r="3644" spans="2:8" ht="47.25" x14ac:dyDescent="0.25">
      <c r="B3644" s="431"/>
      <c r="C3644" s="399" t="s">
        <v>4893</v>
      </c>
      <c r="D3644" s="396"/>
      <c r="E3644" s="396"/>
      <c r="F3644" s="396"/>
      <c r="G3644" s="395"/>
      <c r="H3644" s="407"/>
    </row>
    <row r="3645" spans="2:8" ht="47.25" x14ac:dyDescent="0.25">
      <c r="B3645" s="431"/>
      <c r="C3645" s="399" t="s">
        <v>4894</v>
      </c>
      <c r="D3645" s="396" t="s">
        <v>4888</v>
      </c>
      <c r="E3645" s="396" t="s">
        <v>4864</v>
      </c>
      <c r="F3645" s="398">
        <v>275.47000000000003</v>
      </c>
      <c r="G3645" s="153">
        <f t="shared" ref="G3645:G3649" si="399">ROUND(F3645*0.2,2)</f>
        <v>55.09</v>
      </c>
      <c r="H3645" s="226">
        <f t="shared" ref="H3645:H3649" si="400">G3645+F3645</f>
        <v>330.56000000000006</v>
      </c>
    </row>
    <row r="3646" spans="2:8" ht="31.5" x14ac:dyDescent="0.25">
      <c r="B3646" s="431"/>
      <c r="C3646" s="129" t="s">
        <v>4895</v>
      </c>
      <c r="D3646" s="162" t="s">
        <v>4896</v>
      </c>
      <c r="E3646" s="162" t="s">
        <v>4878</v>
      </c>
      <c r="F3646" s="398">
        <v>773.23</v>
      </c>
      <c r="G3646" s="153">
        <f t="shared" si="399"/>
        <v>154.65</v>
      </c>
      <c r="H3646" s="226">
        <f t="shared" si="400"/>
        <v>927.88</v>
      </c>
    </row>
    <row r="3647" spans="2:8" ht="31.5" x14ac:dyDescent="0.25">
      <c r="B3647" s="431"/>
      <c r="C3647" s="129" t="s">
        <v>4897</v>
      </c>
      <c r="D3647" s="396" t="s">
        <v>4898</v>
      </c>
      <c r="E3647" s="396" t="s">
        <v>4864</v>
      </c>
      <c r="F3647" s="398">
        <v>488.14</v>
      </c>
      <c r="G3647" s="153">
        <f t="shared" si="399"/>
        <v>97.63</v>
      </c>
      <c r="H3647" s="226">
        <f t="shared" si="400"/>
        <v>585.77</v>
      </c>
    </row>
    <row r="3648" spans="2:8" ht="31.5" x14ac:dyDescent="0.25">
      <c r="B3648" s="431"/>
      <c r="C3648" s="129" t="s">
        <v>4899</v>
      </c>
      <c r="D3648" s="396" t="s">
        <v>4900</v>
      </c>
      <c r="E3648" s="396" t="s">
        <v>4864</v>
      </c>
      <c r="F3648" s="398">
        <v>952.21</v>
      </c>
      <c r="G3648" s="153">
        <f t="shared" si="399"/>
        <v>190.44</v>
      </c>
      <c r="H3648" s="226">
        <f t="shared" si="400"/>
        <v>1142.6500000000001</v>
      </c>
    </row>
    <row r="3649" spans="2:8" ht="31.5" x14ac:dyDescent="0.25">
      <c r="B3649" s="431"/>
      <c r="C3649" s="129" t="s">
        <v>4901</v>
      </c>
      <c r="D3649" s="162" t="s">
        <v>4902</v>
      </c>
      <c r="E3649" s="396" t="s">
        <v>4864</v>
      </c>
      <c r="F3649" s="398">
        <v>1098.99</v>
      </c>
      <c r="G3649" s="153">
        <f t="shared" si="399"/>
        <v>219.8</v>
      </c>
      <c r="H3649" s="226">
        <f t="shared" si="400"/>
        <v>1318.79</v>
      </c>
    </row>
    <row r="3650" spans="2:8" x14ac:dyDescent="0.25">
      <c r="B3650" s="431"/>
      <c r="C3650" s="129" t="s">
        <v>4903</v>
      </c>
      <c r="D3650" s="396"/>
      <c r="E3650" s="396"/>
      <c r="F3650" s="396"/>
      <c r="G3650" s="395"/>
      <c r="H3650" s="407"/>
    </row>
    <row r="3651" spans="2:8" ht="47.25" x14ac:dyDescent="0.25">
      <c r="B3651" s="431"/>
      <c r="C3651" s="129" t="s">
        <v>4904</v>
      </c>
      <c r="D3651" s="396" t="s">
        <v>4905</v>
      </c>
      <c r="E3651" s="162" t="s">
        <v>4878</v>
      </c>
      <c r="F3651" s="398">
        <v>275.47000000000003</v>
      </c>
      <c r="G3651" s="153">
        <f t="shared" ref="G3651:G3655" si="401">ROUND(F3651*0.2,2)</f>
        <v>55.09</v>
      </c>
      <c r="H3651" s="226">
        <f t="shared" ref="H3651:H3655" si="402">G3651+F3651</f>
        <v>330.56000000000006</v>
      </c>
    </row>
    <row r="3652" spans="2:8" ht="31.5" x14ac:dyDescent="0.25">
      <c r="B3652" s="431"/>
      <c r="C3652" s="129" t="s">
        <v>4906</v>
      </c>
      <c r="D3652" s="396" t="s">
        <v>4907</v>
      </c>
      <c r="E3652" s="396" t="s">
        <v>4864</v>
      </c>
      <c r="F3652" s="398">
        <v>773.23</v>
      </c>
      <c r="G3652" s="153">
        <f t="shared" si="401"/>
        <v>154.65</v>
      </c>
      <c r="H3652" s="226">
        <f t="shared" si="402"/>
        <v>927.88</v>
      </c>
    </row>
    <row r="3653" spans="2:8" ht="31.5" x14ac:dyDescent="0.25">
      <c r="B3653" s="431"/>
      <c r="C3653" s="129" t="s">
        <v>4908</v>
      </c>
      <c r="D3653" s="396" t="s">
        <v>4898</v>
      </c>
      <c r="E3653" s="396" t="s">
        <v>4864</v>
      </c>
      <c r="F3653" s="398">
        <v>488.14</v>
      </c>
      <c r="G3653" s="153">
        <f t="shared" si="401"/>
        <v>97.63</v>
      </c>
      <c r="H3653" s="226">
        <f t="shared" si="402"/>
        <v>585.77</v>
      </c>
    </row>
    <row r="3654" spans="2:8" ht="31.5" x14ac:dyDescent="0.25">
      <c r="B3654" s="431"/>
      <c r="C3654" s="129" t="s">
        <v>4909</v>
      </c>
      <c r="D3654" s="396" t="s">
        <v>4900</v>
      </c>
      <c r="E3654" s="396" t="s">
        <v>4864</v>
      </c>
      <c r="F3654" s="398">
        <v>952.21</v>
      </c>
      <c r="G3654" s="153">
        <f t="shared" si="401"/>
        <v>190.44</v>
      </c>
      <c r="H3654" s="226">
        <f t="shared" si="402"/>
        <v>1142.6500000000001</v>
      </c>
    </row>
    <row r="3655" spans="2:8" ht="31.5" x14ac:dyDescent="0.25">
      <c r="B3655" s="431"/>
      <c r="C3655" s="129" t="s">
        <v>4910</v>
      </c>
      <c r="D3655" s="162" t="s">
        <v>4902</v>
      </c>
      <c r="E3655" s="396" t="s">
        <v>4864</v>
      </c>
      <c r="F3655" s="398">
        <v>1098.99</v>
      </c>
      <c r="G3655" s="153">
        <f t="shared" si="401"/>
        <v>219.8</v>
      </c>
      <c r="H3655" s="226">
        <f t="shared" si="402"/>
        <v>1318.79</v>
      </c>
    </row>
    <row r="3656" spans="2:8" ht="31.5" x14ac:dyDescent="0.25">
      <c r="B3656" s="431"/>
      <c r="C3656" s="129" t="s">
        <v>4911</v>
      </c>
      <c r="D3656" s="396"/>
      <c r="E3656" s="396"/>
      <c r="F3656" s="396"/>
      <c r="G3656" s="395"/>
      <c r="H3656" s="407"/>
    </row>
    <row r="3657" spans="2:8" ht="31.5" x14ac:dyDescent="0.25">
      <c r="B3657" s="431"/>
      <c r="C3657" s="129" t="s">
        <v>4912</v>
      </c>
      <c r="D3657" s="162" t="s">
        <v>4913</v>
      </c>
      <c r="E3657" s="396" t="s">
        <v>4864</v>
      </c>
      <c r="F3657" s="398">
        <v>541.86</v>
      </c>
      <c r="G3657" s="153">
        <f t="shared" ref="G3657:G3658" si="403">ROUND(F3657*0.2,2)</f>
        <v>108.37</v>
      </c>
      <c r="H3657" s="226">
        <f t="shared" ref="H3657:H3658" si="404">G3657+F3657</f>
        <v>650.23</v>
      </c>
    </row>
    <row r="3658" spans="2:8" ht="31.5" x14ac:dyDescent="0.25">
      <c r="B3658" s="431"/>
      <c r="C3658" s="129" t="s">
        <v>4914</v>
      </c>
      <c r="D3658" s="162" t="s">
        <v>4227</v>
      </c>
      <c r="E3658" s="396" t="s">
        <v>4864</v>
      </c>
      <c r="F3658" s="398">
        <v>243.82</v>
      </c>
      <c r="G3658" s="153">
        <f t="shared" si="403"/>
        <v>48.76</v>
      </c>
      <c r="H3658" s="226">
        <f t="shared" si="404"/>
        <v>292.58</v>
      </c>
    </row>
    <row r="3659" spans="2:8" ht="31.5" x14ac:dyDescent="0.25">
      <c r="B3659" s="431"/>
      <c r="C3659" s="129" t="s">
        <v>4915</v>
      </c>
      <c r="D3659" s="396"/>
      <c r="E3659" s="396"/>
      <c r="F3659" s="396"/>
      <c r="G3659" s="395"/>
      <c r="H3659" s="407"/>
    </row>
    <row r="3660" spans="2:8" ht="31.5" x14ac:dyDescent="0.25">
      <c r="B3660" s="431"/>
      <c r="C3660" s="129" t="s">
        <v>4916</v>
      </c>
      <c r="D3660" s="396" t="s">
        <v>4917</v>
      </c>
      <c r="E3660" s="396" t="s">
        <v>4864</v>
      </c>
      <c r="F3660" s="398">
        <v>896.3</v>
      </c>
      <c r="G3660" s="153">
        <f t="shared" ref="G3660:G3664" si="405">ROUND(F3660*0.2,2)</f>
        <v>179.26</v>
      </c>
      <c r="H3660" s="226">
        <f t="shared" ref="H3660:H3664" si="406">G3660+F3660</f>
        <v>1075.56</v>
      </c>
    </row>
    <row r="3661" spans="2:8" ht="31.5" x14ac:dyDescent="0.25">
      <c r="B3661" s="431"/>
      <c r="C3661" s="129" t="s">
        <v>4918</v>
      </c>
      <c r="D3661" s="162" t="s">
        <v>4919</v>
      </c>
      <c r="E3661" s="396" t="s">
        <v>4864</v>
      </c>
      <c r="F3661" s="398">
        <v>1689.99</v>
      </c>
      <c r="G3661" s="153">
        <f t="shared" si="405"/>
        <v>338</v>
      </c>
      <c r="H3661" s="226">
        <f t="shared" si="406"/>
        <v>2027.99</v>
      </c>
    </row>
    <row r="3662" spans="2:8" ht="31.5" x14ac:dyDescent="0.25">
      <c r="B3662" s="431"/>
      <c r="C3662" s="129" t="s">
        <v>4920</v>
      </c>
      <c r="D3662" s="162" t="s">
        <v>4921</v>
      </c>
      <c r="E3662" s="396" t="s">
        <v>4864</v>
      </c>
      <c r="F3662" s="398">
        <v>1282.5</v>
      </c>
      <c r="G3662" s="153">
        <f t="shared" si="405"/>
        <v>256.5</v>
      </c>
      <c r="H3662" s="226">
        <f t="shared" si="406"/>
        <v>1539</v>
      </c>
    </row>
    <row r="3663" spans="2:8" ht="31.5" x14ac:dyDescent="0.25">
      <c r="B3663" s="431"/>
      <c r="C3663" s="129" t="s">
        <v>4922</v>
      </c>
      <c r="D3663" s="162" t="s">
        <v>4919</v>
      </c>
      <c r="E3663" s="396" t="s">
        <v>4864</v>
      </c>
      <c r="F3663" s="398">
        <v>891.19</v>
      </c>
      <c r="G3663" s="153">
        <f t="shared" si="405"/>
        <v>178.24</v>
      </c>
      <c r="H3663" s="226">
        <f t="shared" si="406"/>
        <v>1069.43</v>
      </c>
    </row>
    <row r="3664" spans="2:8" ht="47.25" x14ac:dyDescent="0.25">
      <c r="B3664" s="431"/>
      <c r="C3664" s="399" t="s">
        <v>4923</v>
      </c>
      <c r="D3664" s="396" t="s">
        <v>4924</v>
      </c>
      <c r="E3664" s="162" t="s">
        <v>4925</v>
      </c>
      <c r="F3664" s="398">
        <v>2632.83</v>
      </c>
      <c r="G3664" s="153">
        <f t="shared" si="405"/>
        <v>526.57000000000005</v>
      </c>
      <c r="H3664" s="226">
        <f t="shared" si="406"/>
        <v>3159.4</v>
      </c>
    </row>
    <row r="3665" spans="2:8" ht="31.5" x14ac:dyDescent="0.25">
      <c r="B3665" s="431"/>
      <c r="C3665" s="129" t="s">
        <v>4926</v>
      </c>
      <c r="D3665" s="396"/>
      <c r="E3665" s="396"/>
      <c r="F3665" s="396"/>
      <c r="G3665" s="395"/>
      <c r="H3665" s="407"/>
    </row>
    <row r="3666" spans="2:8" ht="31.5" x14ac:dyDescent="0.25">
      <c r="B3666" s="431"/>
      <c r="C3666" s="129" t="s">
        <v>4927</v>
      </c>
      <c r="D3666" s="396" t="s">
        <v>4928</v>
      </c>
      <c r="E3666" s="162" t="s">
        <v>4925</v>
      </c>
      <c r="F3666" s="398">
        <v>2554.33</v>
      </c>
      <c r="G3666" s="153">
        <f t="shared" ref="G3666:G3676" si="407">ROUND(F3666*0.2,2)</f>
        <v>510.87</v>
      </c>
      <c r="H3666" s="226">
        <f t="shared" ref="H3666:H3676" si="408">G3666+F3666</f>
        <v>3065.2</v>
      </c>
    </row>
    <row r="3667" spans="2:8" ht="31.5" x14ac:dyDescent="0.25">
      <c r="B3667" s="431"/>
      <c r="C3667" s="129" t="s">
        <v>4929</v>
      </c>
      <c r="D3667" s="396" t="s">
        <v>4930</v>
      </c>
      <c r="E3667" s="162" t="s">
        <v>4925</v>
      </c>
      <c r="F3667" s="398">
        <v>3034.92</v>
      </c>
      <c r="G3667" s="153">
        <f t="shared" si="407"/>
        <v>606.98</v>
      </c>
      <c r="H3667" s="226">
        <f t="shared" si="408"/>
        <v>3641.9</v>
      </c>
    </row>
    <row r="3668" spans="2:8" ht="31.5" x14ac:dyDescent="0.25">
      <c r="B3668" s="431"/>
      <c r="C3668" s="129" t="s">
        <v>4931</v>
      </c>
      <c r="D3668" s="162" t="s">
        <v>3811</v>
      </c>
      <c r="E3668" s="162" t="s">
        <v>4925</v>
      </c>
      <c r="F3668" s="398">
        <v>2460.48</v>
      </c>
      <c r="G3668" s="153">
        <f t="shared" si="407"/>
        <v>492.1</v>
      </c>
      <c r="H3668" s="226">
        <f t="shared" si="408"/>
        <v>2952.58</v>
      </c>
    </row>
    <row r="3669" spans="2:8" ht="47.25" x14ac:dyDescent="0.25">
      <c r="B3669" s="431"/>
      <c r="C3669" s="399" t="s">
        <v>4932</v>
      </c>
      <c r="D3669" s="162" t="s">
        <v>4913</v>
      </c>
      <c r="E3669" s="396" t="s">
        <v>4864</v>
      </c>
      <c r="F3669" s="398">
        <v>327.18</v>
      </c>
      <c r="G3669" s="153">
        <f t="shared" si="407"/>
        <v>65.44</v>
      </c>
      <c r="H3669" s="226">
        <f t="shared" si="408"/>
        <v>392.62</v>
      </c>
    </row>
    <row r="3670" spans="2:8" ht="31.5" x14ac:dyDescent="0.25">
      <c r="B3670" s="431"/>
      <c r="C3670" s="129" t="s">
        <v>4933</v>
      </c>
      <c r="D3670" s="162" t="s">
        <v>4913</v>
      </c>
      <c r="E3670" s="396" t="s">
        <v>4864</v>
      </c>
      <c r="F3670" s="398">
        <v>164.95</v>
      </c>
      <c r="G3670" s="153">
        <f t="shared" si="407"/>
        <v>32.99</v>
      </c>
      <c r="H3670" s="226">
        <f t="shared" si="408"/>
        <v>197.94</v>
      </c>
    </row>
    <row r="3671" spans="2:8" ht="31.5" x14ac:dyDescent="0.25">
      <c r="B3671" s="431"/>
      <c r="C3671" s="129" t="s">
        <v>4934</v>
      </c>
      <c r="D3671" s="162" t="s">
        <v>4913</v>
      </c>
      <c r="E3671" s="396" t="s">
        <v>4864</v>
      </c>
      <c r="F3671" s="398">
        <v>255.13</v>
      </c>
      <c r="G3671" s="153">
        <f t="shared" si="407"/>
        <v>51.03</v>
      </c>
      <c r="H3671" s="226">
        <f t="shared" si="408"/>
        <v>306.15999999999997</v>
      </c>
    </row>
    <row r="3672" spans="2:8" ht="31.5" x14ac:dyDescent="0.25">
      <c r="B3672" s="431"/>
      <c r="C3672" s="129" t="s">
        <v>4935</v>
      </c>
      <c r="D3672" s="162" t="s">
        <v>4913</v>
      </c>
      <c r="E3672" s="396" t="s">
        <v>4864</v>
      </c>
      <c r="F3672" s="398">
        <v>81.5</v>
      </c>
      <c r="G3672" s="153">
        <f t="shared" si="407"/>
        <v>16.3</v>
      </c>
      <c r="H3672" s="226">
        <f t="shared" si="408"/>
        <v>97.8</v>
      </c>
    </row>
    <row r="3673" spans="2:8" ht="31.5" x14ac:dyDescent="0.25">
      <c r="B3673" s="431"/>
      <c r="C3673" s="129" t="s">
        <v>4936</v>
      </c>
      <c r="D3673" s="162" t="s">
        <v>4937</v>
      </c>
      <c r="E3673" s="162" t="s">
        <v>4938</v>
      </c>
      <c r="F3673" s="398">
        <v>458.97</v>
      </c>
      <c r="G3673" s="153">
        <f t="shared" si="407"/>
        <v>91.79</v>
      </c>
      <c r="H3673" s="226">
        <f t="shared" si="408"/>
        <v>550.76</v>
      </c>
    </row>
    <row r="3674" spans="2:8" ht="47.25" x14ac:dyDescent="0.25">
      <c r="B3674" s="432"/>
      <c r="C3674" s="399" t="s">
        <v>4939</v>
      </c>
      <c r="D3674" s="162" t="s">
        <v>4227</v>
      </c>
      <c r="E3674" s="162" t="s">
        <v>4940</v>
      </c>
      <c r="F3674" s="398">
        <v>9.94</v>
      </c>
      <c r="G3674" s="153">
        <f t="shared" si="407"/>
        <v>1.99</v>
      </c>
      <c r="H3674" s="226">
        <f t="shared" si="408"/>
        <v>11.93</v>
      </c>
    </row>
    <row r="3675" spans="2:8" ht="47.25" x14ac:dyDescent="0.25">
      <c r="B3675" s="421">
        <v>9</v>
      </c>
      <c r="C3675" s="420" t="s">
        <v>5083</v>
      </c>
      <c r="D3675" s="162" t="s">
        <v>3949</v>
      </c>
      <c r="E3675" s="396" t="s">
        <v>4864</v>
      </c>
      <c r="F3675" s="398">
        <v>477.18</v>
      </c>
      <c r="G3675" s="153">
        <f t="shared" si="407"/>
        <v>95.44</v>
      </c>
      <c r="H3675" s="226">
        <f t="shared" si="408"/>
        <v>572.62</v>
      </c>
    </row>
    <row r="3676" spans="2:8" ht="31.5" x14ac:dyDescent="0.25">
      <c r="B3676" s="421"/>
      <c r="C3676" s="129" t="s">
        <v>4941</v>
      </c>
      <c r="D3676" s="162" t="s">
        <v>3949</v>
      </c>
      <c r="E3676" s="396" t="s">
        <v>4864</v>
      </c>
      <c r="F3676" s="398">
        <v>260.95999999999998</v>
      </c>
      <c r="G3676" s="153">
        <f t="shared" si="407"/>
        <v>52.19</v>
      </c>
      <c r="H3676" s="226">
        <f t="shared" si="408"/>
        <v>313.14999999999998</v>
      </c>
    </row>
    <row r="3677" spans="2:8" ht="31.5" x14ac:dyDescent="0.25">
      <c r="B3677" s="421"/>
      <c r="C3677" s="129" t="s">
        <v>4942</v>
      </c>
      <c r="D3677" s="396"/>
      <c r="E3677" s="396"/>
      <c r="F3677" s="396"/>
      <c r="G3677" s="395"/>
      <c r="H3677" s="407"/>
    </row>
    <row r="3678" spans="2:8" ht="31.5" x14ac:dyDescent="0.25">
      <c r="B3678" s="421"/>
      <c r="C3678" s="129" t="s">
        <v>4943</v>
      </c>
      <c r="D3678" s="162" t="s">
        <v>3949</v>
      </c>
      <c r="E3678" s="396" t="s">
        <v>4864</v>
      </c>
      <c r="F3678" s="398">
        <v>131.16999999999999</v>
      </c>
      <c r="G3678" s="153">
        <f t="shared" ref="G3678:G3680" si="409">ROUND(F3678*0.2,2)</f>
        <v>26.23</v>
      </c>
      <c r="H3678" s="226">
        <f t="shared" ref="H3678:H3680" si="410">G3678+F3678</f>
        <v>157.39999999999998</v>
      </c>
    </row>
    <row r="3679" spans="2:8" ht="31.5" x14ac:dyDescent="0.25">
      <c r="B3679" s="421"/>
      <c r="C3679" s="129" t="s">
        <v>4944</v>
      </c>
      <c r="D3679" s="162" t="s">
        <v>4913</v>
      </c>
      <c r="E3679" s="396" t="s">
        <v>4864</v>
      </c>
      <c r="F3679" s="398">
        <v>234.14</v>
      </c>
      <c r="G3679" s="153">
        <f t="shared" si="409"/>
        <v>46.83</v>
      </c>
      <c r="H3679" s="226">
        <f t="shared" si="410"/>
        <v>280.96999999999997</v>
      </c>
    </row>
    <row r="3680" spans="2:8" ht="31.5" x14ac:dyDescent="0.25">
      <c r="B3680" s="421"/>
      <c r="C3680" s="129" t="s">
        <v>4945</v>
      </c>
      <c r="D3680" s="162" t="s">
        <v>4913</v>
      </c>
      <c r="E3680" s="396" t="s">
        <v>4864</v>
      </c>
      <c r="F3680" s="398">
        <v>203.58</v>
      </c>
      <c r="G3680" s="153">
        <f t="shared" si="409"/>
        <v>40.72</v>
      </c>
      <c r="H3680" s="226">
        <f t="shared" si="410"/>
        <v>244.3</v>
      </c>
    </row>
    <row r="3681" spans="2:8" ht="31.5" x14ac:dyDescent="0.25">
      <c r="B3681" s="421"/>
      <c r="C3681" s="129" t="s">
        <v>4946</v>
      </c>
      <c r="D3681" s="396"/>
      <c r="E3681" s="396"/>
      <c r="F3681" s="396"/>
      <c r="G3681" s="395"/>
      <c r="H3681" s="407"/>
    </row>
    <row r="3682" spans="2:8" ht="31.5" x14ac:dyDescent="0.25">
      <c r="B3682" s="421"/>
      <c r="C3682" s="129" t="s">
        <v>4947</v>
      </c>
      <c r="D3682" s="162" t="s">
        <v>3949</v>
      </c>
      <c r="E3682" s="396" t="s">
        <v>4948</v>
      </c>
      <c r="F3682" s="398">
        <v>60.29</v>
      </c>
      <c r="G3682" s="153">
        <f t="shared" ref="G3682:G3691" si="411">ROUND(F3682*0.2,2)</f>
        <v>12.06</v>
      </c>
      <c r="H3682" s="226">
        <f t="shared" ref="H3682:H3691" si="412">G3682+F3682</f>
        <v>72.349999999999994</v>
      </c>
    </row>
    <row r="3683" spans="2:8" ht="31.5" x14ac:dyDescent="0.25">
      <c r="B3683" s="421"/>
      <c r="C3683" s="129" t="s">
        <v>4949</v>
      </c>
      <c r="D3683" s="162" t="s">
        <v>3949</v>
      </c>
      <c r="E3683" s="396" t="s">
        <v>4948</v>
      </c>
      <c r="F3683" s="398">
        <v>116.12</v>
      </c>
      <c r="G3683" s="153">
        <f t="shared" si="411"/>
        <v>23.22</v>
      </c>
      <c r="H3683" s="226">
        <f t="shared" si="412"/>
        <v>139.34</v>
      </c>
    </row>
    <row r="3684" spans="2:8" x14ac:dyDescent="0.25">
      <c r="B3684" s="421"/>
      <c r="C3684" s="129" t="s">
        <v>4950</v>
      </c>
      <c r="D3684" s="162" t="s">
        <v>3949</v>
      </c>
      <c r="E3684" s="162" t="s">
        <v>4951</v>
      </c>
      <c r="F3684" s="398">
        <v>143.66</v>
      </c>
      <c r="G3684" s="153">
        <f t="shared" si="411"/>
        <v>28.73</v>
      </c>
      <c r="H3684" s="226">
        <f t="shared" si="412"/>
        <v>172.39</v>
      </c>
    </row>
    <row r="3685" spans="2:8" x14ac:dyDescent="0.25">
      <c r="B3685" s="421"/>
      <c r="C3685" s="129" t="s">
        <v>4952</v>
      </c>
      <c r="D3685" s="162" t="s">
        <v>3949</v>
      </c>
      <c r="E3685" s="162" t="s">
        <v>4678</v>
      </c>
      <c r="F3685" s="398">
        <v>3.05</v>
      </c>
      <c r="G3685" s="153">
        <f t="shared" si="411"/>
        <v>0.61</v>
      </c>
      <c r="H3685" s="226">
        <f t="shared" si="412"/>
        <v>3.6599999999999997</v>
      </c>
    </row>
    <row r="3686" spans="2:8" ht="47.25" x14ac:dyDescent="0.25">
      <c r="B3686" s="421"/>
      <c r="C3686" s="399" t="s">
        <v>4953</v>
      </c>
      <c r="D3686" s="162" t="s">
        <v>3949</v>
      </c>
      <c r="E3686" s="396" t="s">
        <v>4948</v>
      </c>
      <c r="F3686" s="398">
        <v>450.06</v>
      </c>
      <c r="G3686" s="153">
        <f t="shared" si="411"/>
        <v>90.01</v>
      </c>
      <c r="H3686" s="226">
        <f t="shared" si="412"/>
        <v>540.07000000000005</v>
      </c>
    </row>
    <row r="3687" spans="2:8" ht="47.25" x14ac:dyDescent="0.25">
      <c r="B3687" s="421"/>
      <c r="C3687" s="399" t="s">
        <v>4954</v>
      </c>
      <c r="D3687" s="162" t="s">
        <v>3949</v>
      </c>
      <c r="E3687" s="162" t="s">
        <v>4883</v>
      </c>
      <c r="F3687" s="398">
        <v>251.43</v>
      </c>
      <c r="G3687" s="153">
        <f t="shared" si="411"/>
        <v>50.29</v>
      </c>
      <c r="H3687" s="226">
        <f t="shared" si="412"/>
        <v>301.72000000000003</v>
      </c>
    </row>
    <row r="3688" spans="2:8" ht="47.25" x14ac:dyDescent="0.25">
      <c r="B3688" s="421"/>
      <c r="C3688" s="399" t="s">
        <v>4955</v>
      </c>
      <c r="D3688" s="162" t="s">
        <v>3949</v>
      </c>
      <c r="E3688" s="162" t="s">
        <v>4883</v>
      </c>
      <c r="F3688" s="398">
        <v>299.83999999999997</v>
      </c>
      <c r="G3688" s="153">
        <f t="shared" si="411"/>
        <v>59.97</v>
      </c>
      <c r="H3688" s="226">
        <f t="shared" si="412"/>
        <v>359.80999999999995</v>
      </c>
    </row>
    <row r="3689" spans="2:8" ht="31.5" x14ac:dyDescent="0.25">
      <c r="B3689" s="421"/>
      <c r="C3689" s="129" t="s">
        <v>4956</v>
      </c>
      <c r="D3689" s="162" t="s">
        <v>4957</v>
      </c>
      <c r="E3689" s="162" t="s">
        <v>4883</v>
      </c>
      <c r="F3689" s="398">
        <v>564.71</v>
      </c>
      <c r="G3689" s="153">
        <f t="shared" si="411"/>
        <v>112.94</v>
      </c>
      <c r="H3689" s="226">
        <f t="shared" si="412"/>
        <v>677.65000000000009</v>
      </c>
    </row>
    <row r="3690" spans="2:8" x14ac:dyDescent="0.25">
      <c r="B3690" s="421"/>
      <c r="C3690" s="129" t="s">
        <v>4958</v>
      </c>
      <c r="D3690" s="162" t="s">
        <v>3949</v>
      </c>
      <c r="E3690" s="162" t="s">
        <v>4883</v>
      </c>
      <c r="F3690" s="398">
        <v>208.77</v>
      </c>
      <c r="G3690" s="153">
        <f t="shared" si="411"/>
        <v>41.75</v>
      </c>
      <c r="H3690" s="226">
        <f t="shared" si="412"/>
        <v>250.52</v>
      </c>
    </row>
    <row r="3691" spans="2:8" ht="31.5" x14ac:dyDescent="0.25">
      <c r="B3691" s="421"/>
      <c r="C3691" s="129" t="s">
        <v>4959</v>
      </c>
      <c r="D3691" s="162" t="s">
        <v>3949</v>
      </c>
      <c r="E3691" s="162" t="s">
        <v>4883</v>
      </c>
      <c r="F3691" s="398">
        <v>272.41000000000003</v>
      </c>
      <c r="G3691" s="153">
        <f t="shared" si="411"/>
        <v>54.48</v>
      </c>
      <c r="H3691" s="226">
        <f t="shared" si="412"/>
        <v>326.89000000000004</v>
      </c>
    </row>
    <row r="3692" spans="2:8" ht="56.25" customHeight="1" x14ac:dyDescent="0.25">
      <c r="B3692" s="421">
        <v>10</v>
      </c>
      <c r="C3692" s="424" t="s">
        <v>4960</v>
      </c>
      <c r="D3692" s="424"/>
      <c r="E3692" s="424"/>
      <c r="F3692" s="424"/>
      <c r="G3692" s="395"/>
      <c r="H3692" s="407"/>
    </row>
    <row r="3693" spans="2:8" x14ac:dyDescent="0.25">
      <c r="B3693" s="421"/>
      <c r="C3693" s="129" t="s">
        <v>4961</v>
      </c>
      <c r="D3693" s="162" t="s">
        <v>3949</v>
      </c>
      <c r="E3693" s="162" t="s">
        <v>4962</v>
      </c>
      <c r="F3693" s="398">
        <v>2.4700000000000002</v>
      </c>
      <c r="G3693" s="153">
        <f t="shared" ref="G3693:G3701" si="413">ROUND(F3693*0.2,2)</f>
        <v>0.49</v>
      </c>
      <c r="H3693" s="226">
        <f t="shared" ref="H3693:H3701" si="414">G3693+F3693</f>
        <v>2.96</v>
      </c>
    </row>
    <row r="3694" spans="2:8" x14ac:dyDescent="0.25">
      <c r="B3694" s="421"/>
      <c r="C3694" s="129" t="s">
        <v>4963</v>
      </c>
      <c r="D3694" s="162" t="s">
        <v>3949</v>
      </c>
      <c r="E3694" s="162" t="s">
        <v>4964</v>
      </c>
      <c r="F3694" s="398">
        <v>1.59</v>
      </c>
      <c r="G3694" s="153">
        <f t="shared" si="413"/>
        <v>0.32</v>
      </c>
      <c r="H3694" s="226">
        <f t="shared" si="414"/>
        <v>1.9100000000000001</v>
      </c>
    </row>
    <row r="3695" spans="2:8" x14ac:dyDescent="0.25">
      <c r="B3695" s="421"/>
      <c r="C3695" s="129" t="s">
        <v>4965</v>
      </c>
      <c r="D3695" s="162" t="s">
        <v>3949</v>
      </c>
      <c r="E3695" s="162" t="s">
        <v>4964</v>
      </c>
      <c r="F3695" s="398">
        <v>0.15</v>
      </c>
      <c r="G3695" s="153">
        <f t="shared" si="413"/>
        <v>0.03</v>
      </c>
      <c r="H3695" s="226">
        <f t="shared" si="414"/>
        <v>0.18</v>
      </c>
    </row>
    <row r="3696" spans="2:8" x14ac:dyDescent="0.25">
      <c r="B3696" s="421"/>
      <c r="C3696" s="129" t="s">
        <v>4966</v>
      </c>
      <c r="D3696" s="162" t="s">
        <v>3949</v>
      </c>
      <c r="E3696" s="162" t="s">
        <v>4964</v>
      </c>
      <c r="F3696" s="398">
        <v>0.15</v>
      </c>
      <c r="G3696" s="153">
        <f t="shared" si="413"/>
        <v>0.03</v>
      </c>
      <c r="H3696" s="226">
        <f t="shared" si="414"/>
        <v>0.18</v>
      </c>
    </row>
    <row r="3697" spans="2:8" x14ac:dyDescent="0.25">
      <c r="B3697" s="421"/>
      <c r="C3697" s="129" t="s">
        <v>4967</v>
      </c>
      <c r="D3697" s="162" t="s">
        <v>3949</v>
      </c>
      <c r="E3697" s="162" t="s">
        <v>4968</v>
      </c>
      <c r="F3697" s="398">
        <v>2.4700000000000002</v>
      </c>
      <c r="G3697" s="153">
        <f t="shared" si="413"/>
        <v>0.49</v>
      </c>
      <c r="H3697" s="226">
        <f t="shared" si="414"/>
        <v>2.96</v>
      </c>
    </row>
    <row r="3698" spans="2:8" x14ac:dyDescent="0.25">
      <c r="B3698" s="421"/>
      <c r="C3698" s="428" t="s">
        <v>4969</v>
      </c>
      <c r="D3698" s="429" t="s">
        <v>3949</v>
      </c>
      <c r="E3698" s="162" t="s">
        <v>4846</v>
      </c>
      <c r="F3698" s="398">
        <v>2.4700000000000002</v>
      </c>
      <c r="G3698" s="153">
        <f t="shared" si="413"/>
        <v>0.49</v>
      </c>
      <c r="H3698" s="226">
        <f t="shared" si="414"/>
        <v>2.96</v>
      </c>
    </row>
    <row r="3699" spans="2:8" x14ac:dyDescent="0.25">
      <c r="B3699" s="421"/>
      <c r="C3699" s="428"/>
      <c r="D3699" s="429"/>
      <c r="E3699" s="162" t="s">
        <v>4847</v>
      </c>
      <c r="F3699" s="398">
        <v>4.9400000000000004</v>
      </c>
      <c r="G3699" s="153">
        <f t="shared" si="413"/>
        <v>0.99</v>
      </c>
      <c r="H3699" s="226">
        <f t="shared" si="414"/>
        <v>5.9300000000000006</v>
      </c>
    </row>
    <row r="3700" spans="2:8" x14ac:dyDescent="0.25">
      <c r="B3700" s="421"/>
      <c r="C3700" s="428"/>
      <c r="D3700" s="429"/>
      <c r="E3700" s="162" t="s">
        <v>4970</v>
      </c>
      <c r="F3700" s="398">
        <v>9.9</v>
      </c>
      <c r="G3700" s="153">
        <f t="shared" si="413"/>
        <v>1.98</v>
      </c>
      <c r="H3700" s="226">
        <f t="shared" si="414"/>
        <v>11.88</v>
      </c>
    </row>
    <row r="3701" spans="2:8" x14ac:dyDescent="0.25">
      <c r="B3701" s="421"/>
      <c r="C3701" s="129" t="s">
        <v>4971</v>
      </c>
      <c r="D3701" s="162" t="s">
        <v>3949</v>
      </c>
      <c r="E3701" s="162" t="s">
        <v>4968</v>
      </c>
      <c r="F3701" s="398">
        <v>2.4700000000000002</v>
      </c>
      <c r="G3701" s="153">
        <f t="shared" si="413"/>
        <v>0.49</v>
      </c>
      <c r="H3701" s="226">
        <f t="shared" si="414"/>
        <v>2.96</v>
      </c>
    </row>
    <row r="3702" spans="2:8" ht="57.75" customHeight="1" x14ac:dyDescent="0.25">
      <c r="B3702" s="421">
        <v>11</v>
      </c>
      <c r="C3702" s="425" t="s">
        <v>4972</v>
      </c>
      <c r="D3702" s="425"/>
      <c r="E3702" s="425"/>
      <c r="F3702" s="425"/>
      <c r="G3702" s="395"/>
      <c r="H3702" s="407"/>
    </row>
    <row r="3703" spans="2:8" x14ac:dyDescent="0.25">
      <c r="B3703" s="421"/>
      <c r="C3703" s="129" t="s">
        <v>4973</v>
      </c>
      <c r="D3703" s="396"/>
      <c r="E3703" s="396"/>
      <c r="F3703" s="396"/>
      <c r="G3703" s="395"/>
      <c r="H3703" s="407"/>
    </row>
    <row r="3704" spans="2:8" x14ac:dyDescent="0.25">
      <c r="B3704" s="426"/>
      <c r="C3704" s="129" t="s">
        <v>4974</v>
      </c>
      <c r="D3704" s="162" t="s">
        <v>4975</v>
      </c>
      <c r="E3704" s="162" t="s">
        <v>4853</v>
      </c>
      <c r="F3704" s="398">
        <v>53.56</v>
      </c>
      <c r="G3704" s="153">
        <f t="shared" ref="G3704:G3711" si="415">ROUND(F3704*0.2,2)</f>
        <v>10.71</v>
      </c>
      <c r="H3704" s="226">
        <f t="shared" ref="H3704:H3711" si="416">G3704+F3704</f>
        <v>64.27000000000001</v>
      </c>
    </row>
    <row r="3705" spans="2:8" x14ac:dyDescent="0.25">
      <c r="B3705" s="426"/>
      <c r="C3705" s="129" t="s">
        <v>4976</v>
      </c>
      <c r="D3705" s="162" t="s">
        <v>4975</v>
      </c>
      <c r="E3705" s="162" t="s">
        <v>4853</v>
      </c>
      <c r="F3705" s="398">
        <v>43.32</v>
      </c>
      <c r="G3705" s="153">
        <f t="shared" si="415"/>
        <v>8.66</v>
      </c>
      <c r="H3705" s="226">
        <f t="shared" si="416"/>
        <v>51.980000000000004</v>
      </c>
    </row>
    <row r="3706" spans="2:8" ht="31.5" x14ac:dyDescent="0.25">
      <c r="B3706" s="426"/>
      <c r="C3706" s="129" t="s">
        <v>4977</v>
      </c>
      <c r="D3706" s="162" t="s">
        <v>4975</v>
      </c>
      <c r="E3706" s="162" t="s">
        <v>4853</v>
      </c>
      <c r="F3706" s="398">
        <v>101.49</v>
      </c>
      <c r="G3706" s="153">
        <f t="shared" si="415"/>
        <v>20.3</v>
      </c>
      <c r="H3706" s="226">
        <f t="shared" si="416"/>
        <v>121.78999999999999</v>
      </c>
    </row>
    <row r="3707" spans="2:8" ht="47.25" x14ac:dyDescent="0.25">
      <c r="B3707" s="426"/>
      <c r="C3707" s="399" t="s">
        <v>4978</v>
      </c>
      <c r="D3707" s="162" t="s">
        <v>4975</v>
      </c>
      <c r="E3707" s="162" t="s">
        <v>4853</v>
      </c>
      <c r="F3707" s="398">
        <v>72.13</v>
      </c>
      <c r="G3707" s="153">
        <f t="shared" si="415"/>
        <v>14.43</v>
      </c>
      <c r="H3707" s="226">
        <f t="shared" si="416"/>
        <v>86.56</v>
      </c>
    </row>
    <row r="3708" spans="2:8" ht="47.25" x14ac:dyDescent="0.25">
      <c r="B3708" s="426"/>
      <c r="C3708" s="399" t="s">
        <v>4979</v>
      </c>
      <c r="D3708" s="162" t="s">
        <v>4975</v>
      </c>
      <c r="E3708" s="396" t="s">
        <v>4980</v>
      </c>
      <c r="F3708" s="398">
        <v>26.16</v>
      </c>
      <c r="G3708" s="153">
        <f t="shared" si="415"/>
        <v>5.23</v>
      </c>
      <c r="H3708" s="226">
        <f t="shared" si="416"/>
        <v>31.39</v>
      </c>
    </row>
    <row r="3709" spans="2:8" ht="63" x14ac:dyDescent="0.25">
      <c r="B3709" s="426"/>
      <c r="C3709" s="399" t="s">
        <v>4981</v>
      </c>
      <c r="D3709" s="162" t="s">
        <v>4975</v>
      </c>
      <c r="E3709" s="162" t="s">
        <v>4853</v>
      </c>
      <c r="F3709" s="397">
        <v>12.5</v>
      </c>
      <c r="G3709" s="153">
        <f t="shared" si="415"/>
        <v>2.5</v>
      </c>
      <c r="H3709" s="226">
        <f t="shared" si="416"/>
        <v>15</v>
      </c>
    </row>
    <row r="3710" spans="2:8" ht="47.25" x14ac:dyDescent="0.25">
      <c r="B3710" s="426"/>
      <c r="C3710" s="399" t="s">
        <v>4982</v>
      </c>
      <c r="D3710" s="162" t="s">
        <v>3949</v>
      </c>
      <c r="E3710" s="162" t="s">
        <v>4853</v>
      </c>
      <c r="F3710" s="398">
        <v>67.53</v>
      </c>
      <c r="G3710" s="153">
        <f t="shared" si="415"/>
        <v>13.51</v>
      </c>
      <c r="H3710" s="226">
        <f t="shared" si="416"/>
        <v>81.040000000000006</v>
      </c>
    </row>
    <row r="3711" spans="2:8" ht="31.5" x14ac:dyDescent="0.25">
      <c r="B3711" s="426"/>
      <c r="C3711" s="129" t="s">
        <v>4983</v>
      </c>
      <c r="D3711" s="396"/>
      <c r="E3711" s="162" t="s">
        <v>4984</v>
      </c>
      <c r="F3711" s="398">
        <v>300</v>
      </c>
      <c r="G3711" s="153">
        <f t="shared" si="415"/>
        <v>60</v>
      </c>
      <c r="H3711" s="226">
        <f t="shared" si="416"/>
        <v>360</v>
      </c>
    </row>
    <row r="3712" spans="2:8" ht="36" customHeight="1" x14ac:dyDescent="0.25">
      <c r="B3712" s="421">
        <v>12</v>
      </c>
      <c r="C3712" s="424" t="s">
        <v>4985</v>
      </c>
      <c r="D3712" s="424"/>
      <c r="E3712" s="424"/>
      <c r="F3712" s="424"/>
      <c r="G3712" s="395"/>
      <c r="H3712" s="407"/>
    </row>
    <row r="3713" spans="2:8" x14ac:dyDescent="0.25">
      <c r="B3713" s="421"/>
      <c r="C3713" s="129" t="s">
        <v>4986</v>
      </c>
      <c r="D3713" s="396"/>
      <c r="E3713" s="396"/>
      <c r="F3713" s="396"/>
      <c r="G3713" s="395"/>
      <c r="H3713" s="407"/>
    </row>
    <row r="3714" spans="2:8" ht="31.5" x14ac:dyDescent="0.25">
      <c r="B3714" s="421"/>
      <c r="C3714" s="129" t="s">
        <v>4987</v>
      </c>
      <c r="D3714" s="162" t="s">
        <v>4227</v>
      </c>
      <c r="E3714" s="162" t="s">
        <v>4988</v>
      </c>
      <c r="F3714" s="398">
        <v>275.47000000000003</v>
      </c>
      <c r="G3714" s="153">
        <f t="shared" ref="G3714:G3718" si="417">ROUND(F3714*0.2,2)</f>
        <v>55.09</v>
      </c>
      <c r="H3714" s="226">
        <f t="shared" ref="H3714:H3718" si="418">G3714+F3714</f>
        <v>330.56000000000006</v>
      </c>
    </row>
    <row r="3715" spans="2:8" ht="31.5" x14ac:dyDescent="0.25">
      <c r="B3715" s="421"/>
      <c r="C3715" s="129" t="s">
        <v>4989</v>
      </c>
      <c r="D3715" s="396" t="s">
        <v>4907</v>
      </c>
      <c r="E3715" s="162" t="s">
        <v>4988</v>
      </c>
      <c r="F3715" s="398">
        <v>773.23</v>
      </c>
      <c r="G3715" s="153">
        <f t="shared" si="417"/>
        <v>154.65</v>
      </c>
      <c r="H3715" s="226">
        <f t="shared" si="418"/>
        <v>927.88</v>
      </c>
    </row>
    <row r="3716" spans="2:8" ht="31.5" x14ac:dyDescent="0.25">
      <c r="B3716" s="421"/>
      <c r="C3716" s="129" t="s">
        <v>4990</v>
      </c>
      <c r="D3716" s="396" t="s">
        <v>4991</v>
      </c>
      <c r="E3716" s="162" t="s">
        <v>4988</v>
      </c>
      <c r="F3716" s="398">
        <v>488.14</v>
      </c>
      <c r="G3716" s="153">
        <f t="shared" si="417"/>
        <v>97.63</v>
      </c>
      <c r="H3716" s="226">
        <f t="shared" si="418"/>
        <v>585.77</v>
      </c>
    </row>
    <row r="3717" spans="2:8" ht="31.5" x14ac:dyDescent="0.25">
      <c r="B3717" s="421"/>
      <c r="C3717" s="129" t="s">
        <v>4992</v>
      </c>
      <c r="D3717" s="396" t="s">
        <v>4991</v>
      </c>
      <c r="E3717" s="162" t="s">
        <v>4988</v>
      </c>
      <c r="F3717" s="398">
        <v>952.21</v>
      </c>
      <c r="G3717" s="153">
        <f t="shared" si="417"/>
        <v>190.44</v>
      </c>
      <c r="H3717" s="226">
        <f t="shared" si="418"/>
        <v>1142.6500000000001</v>
      </c>
    </row>
    <row r="3718" spans="2:8" x14ac:dyDescent="0.25">
      <c r="B3718" s="421"/>
      <c r="C3718" s="129" t="s">
        <v>4993</v>
      </c>
      <c r="D3718" s="162" t="s">
        <v>4994</v>
      </c>
      <c r="E3718" s="162" t="s">
        <v>4988</v>
      </c>
      <c r="F3718" s="398">
        <v>1098.99</v>
      </c>
      <c r="G3718" s="153">
        <f t="shared" si="417"/>
        <v>219.8</v>
      </c>
      <c r="H3718" s="226">
        <f t="shared" si="418"/>
        <v>1318.79</v>
      </c>
    </row>
    <row r="3719" spans="2:8" x14ac:dyDescent="0.25">
      <c r="B3719" s="421"/>
      <c r="C3719" s="129" t="s">
        <v>4995</v>
      </c>
      <c r="D3719" s="396"/>
      <c r="E3719" s="396"/>
      <c r="F3719" s="396"/>
      <c r="G3719" s="395"/>
      <c r="H3719" s="407"/>
    </row>
    <row r="3720" spans="2:8" x14ac:dyDescent="0.25">
      <c r="B3720" s="421"/>
      <c r="C3720" s="129" t="s">
        <v>4996</v>
      </c>
      <c r="D3720" s="162" t="s">
        <v>3811</v>
      </c>
      <c r="E3720" s="162" t="s">
        <v>4997</v>
      </c>
      <c r="F3720" s="398">
        <v>2595.81</v>
      </c>
      <c r="G3720" s="153">
        <f t="shared" ref="G3720" si="419">ROUND(F3720*0.2,2)</f>
        <v>519.16</v>
      </c>
      <c r="H3720" s="226">
        <f t="shared" ref="H3720" si="420">G3720+F3720</f>
        <v>3114.97</v>
      </c>
    </row>
    <row r="3721" spans="2:8" ht="34.5" customHeight="1" x14ac:dyDescent="0.25">
      <c r="B3721" s="421">
        <v>13</v>
      </c>
      <c r="C3721" s="424" t="s">
        <v>4998</v>
      </c>
      <c r="D3721" s="424"/>
      <c r="E3721" s="424"/>
      <c r="F3721" s="424"/>
      <c r="G3721" s="395"/>
      <c r="H3721" s="407"/>
    </row>
    <row r="3722" spans="2:8" ht="31.5" x14ac:dyDescent="0.25">
      <c r="B3722" s="421"/>
      <c r="C3722" s="129" t="s">
        <v>4999</v>
      </c>
      <c r="D3722" s="396" t="s">
        <v>4917</v>
      </c>
      <c r="E3722" s="162" t="s">
        <v>4988</v>
      </c>
      <c r="F3722" s="397">
        <v>896.3</v>
      </c>
      <c r="G3722" s="153">
        <f t="shared" ref="G3722:G3730" si="421">ROUND(F3722*0.2,2)</f>
        <v>179.26</v>
      </c>
      <c r="H3722" s="226">
        <f t="shared" ref="H3722:H3730" si="422">G3722+F3722</f>
        <v>1075.56</v>
      </c>
    </row>
    <row r="3723" spans="2:8" x14ac:dyDescent="0.25">
      <c r="B3723" s="421"/>
      <c r="C3723" s="129" t="s">
        <v>5000</v>
      </c>
      <c r="D3723" s="162" t="s">
        <v>4919</v>
      </c>
      <c r="E3723" s="162" t="s">
        <v>4988</v>
      </c>
      <c r="F3723" s="398">
        <v>1989.99</v>
      </c>
      <c r="G3723" s="153">
        <f t="shared" si="421"/>
        <v>398</v>
      </c>
      <c r="H3723" s="226">
        <f t="shared" si="422"/>
        <v>2387.9899999999998</v>
      </c>
    </row>
    <row r="3724" spans="2:8" x14ac:dyDescent="0.25">
      <c r="B3724" s="421"/>
      <c r="C3724" s="129" t="s">
        <v>5001</v>
      </c>
      <c r="D3724" s="162" t="s">
        <v>4921</v>
      </c>
      <c r="E3724" s="162" t="s">
        <v>4997</v>
      </c>
      <c r="F3724" s="397">
        <v>1282.5</v>
      </c>
      <c r="G3724" s="153">
        <f t="shared" si="421"/>
        <v>256.5</v>
      </c>
      <c r="H3724" s="226">
        <f t="shared" si="422"/>
        <v>1539</v>
      </c>
    </row>
    <row r="3725" spans="2:8" x14ac:dyDescent="0.25">
      <c r="B3725" s="421"/>
      <c r="C3725" s="129" t="s">
        <v>5002</v>
      </c>
      <c r="D3725" s="162" t="s">
        <v>4211</v>
      </c>
      <c r="E3725" s="162" t="s">
        <v>4997</v>
      </c>
      <c r="F3725" s="397">
        <v>2624.5</v>
      </c>
      <c r="G3725" s="153">
        <f t="shared" si="421"/>
        <v>524.9</v>
      </c>
      <c r="H3725" s="226">
        <f t="shared" si="422"/>
        <v>3149.4</v>
      </c>
    </row>
    <row r="3726" spans="2:8" x14ac:dyDescent="0.25">
      <c r="B3726" s="421"/>
      <c r="C3726" s="129" t="s">
        <v>5003</v>
      </c>
      <c r="D3726" s="162" t="s">
        <v>5004</v>
      </c>
      <c r="E3726" s="162" t="s">
        <v>4997</v>
      </c>
      <c r="F3726" s="398">
        <v>2632.83</v>
      </c>
      <c r="G3726" s="153">
        <f t="shared" si="421"/>
        <v>526.57000000000005</v>
      </c>
      <c r="H3726" s="226">
        <f t="shared" si="422"/>
        <v>3159.4</v>
      </c>
    </row>
    <row r="3727" spans="2:8" x14ac:dyDescent="0.25">
      <c r="B3727" s="421"/>
      <c r="C3727" s="129" t="s">
        <v>5005</v>
      </c>
      <c r="D3727" s="162" t="s">
        <v>3762</v>
      </c>
      <c r="E3727" s="162" t="s">
        <v>4997</v>
      </c>
      <c r="F3727" s="398">
        <v>3117.82</v>
      </c>
      <c r="G3727" s="153">
        <f t="shared" si="421"/>
        <v>623.55999999999995</v>
      </c>
      <c r="H3727" s="226">
        <f t="shared" si="422"/>
        <v>3741.38</v>
      </c>
    </row>
    <row r="3728" spans="2:8" x14ac:dyDescent="0.25">
      <c r="B3728" s="421"/>
      <c r="C3728" s="129" t="s">
        <v>5006</v>
      </c>
      <c r="D3728" s="162" t="s">
        <v>3811</v>
      </c>
      <c r="E3728" s="162" t="s">
        <v>4997</v>
      </c>
      <c r="F3728" s="398">
        <v>3034.92</v>
      </c>
      <c r="G3728" s="153">
        <f t="shared" si="421"/>
        <v>606.98</v>
      </c>
      <c r="H3728" s="226">
        <f t="shared" si="422"/>
        <v>3641.9</v>
      </c>
    </row>
    <row r="3729" spans="2:8" x14ac:dyDescent="0.25">
      <c r="B3729" s="406">
        <v>14</v>
      </c>
      <c r="C3729" s="402" t="s">
        <v>5007</v>
      </c>
      <c r="D3729" s="162" t="s">
        <v>3811</v>
      </c>
      <c r="E3729" s="162" t="s">
        <v>4997</v>
      </c>
      <c r="F3729" s="398">
        <v>3910.02</v>
      </c>
      <c r="G3729" s="153">
        <f t="shared" si="421"/>
        <v>782</v>
      </c>
      <c r="H3729" s="226">
        <f t="shared" si="422"/>
        <v>4692.0200000000004</v>
      </c>
    </row>
    <row r="3730" spans="2:8" ht="31.5" x14ac:dyDescent="0.25">
      <c r="B3730" s="406">
        <v>15</v>
      </c>
      <c r="C3730" s="402" t="s">
        <v>5008</v>
      </c>
      <c r="D3730" s="162" t="s">
        <v>5009</v>
      </c>
      <c r="E3730" s="162" t="s">
        <v>4997</v>
      </c>
      <c r="F3730" s="398">
        <v>3350.68</v>
      </c>
      <c r="G3730" s="153">
        <f t="shared" si="421"/>
        <v>670.14</v>
      </c>
      <c r="H3730" s="226">
        <f t="shared" si="422"/>
        <v>4020.8199999999997</v>
      </c>
    </row>
    <row r="3731" spans="2:8" x14ac:dyDescent="0.25">
      <c r="B3731" s="421">
        <v>16</v>
      </c>
      <c r="C3731" s="402" t="s">
        <v>5010</v>
      </c>
      <c r="D3731" s="396"/>
      <c r="E3731" s="396"/>
      <c r="F3731" s="396"/>
      <c r="G3731" s="395"/>
      <c r="H3731" s="407"/>
    </row>
    <row r="3732" spans="2:8" x14ac:dyDescent="0.25">
      <c r="B3732" s="421"/>
      <c r="C3732" s="129" t="s">
        <v>5011</v>
      </c>
      <c r="D3732" s="162" t="s">
        <v>5009</v>
      </c>
      <c r="E3732" s="162" t="s">
        <v>4997</v>
      </c>
      <c r="F3732" s="398">
        <v>378.52</v>
      </c>
      <c r="G3732" s="153">
        <f t="shared" ref="G3732:G3733" si="423">ROUND(F3732*0.2,2)</f>
        <v>75.7</v>
      </c>
      <c r="H3732" s="226">
        <f t="shared" ref="H3732:H3733" si="424">G3732+F3732</f>
        <v>454.21999999999997</v>
      </c>
    </row>
    <row r="3733" spans="2:8" x14ac:dyDescent="0.25">
      <c r="B3733" s="421"/>
      <c r="C3733" s="129" t="s">
        <v>5012</v>
      </c>
      <c r="D3733" s="162" t="s">
        <v>5009</v>
      </c>
      <c r="E3733" s="162" t="s">
        <v>4997</v>
      </c>
      <c r="F3733" s="398">
        <v>378.52</v>
      </c>
      <c r="G3733" s="153">
        <f t="shared" si="423"/>
        <v>75.7</v>
      </c>
      <c r="H3733" s="226">
        <f t="shared" si="424"/>
        <v>454.21999999999997</v>
      </c>
    </row>
    <row r="3734" spans="2:8" x14ac:dyDescent="0.25">
      <c r="B3734" s="413" t="s">
        <v>4198</v>
      </c>
      <c r="C3734" s="422" t="s">
        <v>5013</v>
      </c>
      <c r="D3734" s="422"/>
      <c r="E3734" s="422"/>
      <c r="F3734" s="422"/>
      <c r="G3734" s="395"/>
      <c r="H3734" s="407"/>
    </row>
    <row r="3735" spans="2:8" x14ac:dyDescent="0.25">
      <c r="B3735" s="421">
        <v>17</v>
      </c>
      <c r="C3735" s="402" t="s">
        <v>5014</v>
      </c>
      <c r="D3735" s="396"/>
      <c r="E3735" s="396"/>
      <c r="F3735" s="396"/>
      <c r="G3735" s="395"/>
      <c r="H3735" s="407"/>
    </row>
    <row r="3736" spans="2:8" x14ac:dyDescent="0.25">
      <c r="B3736" s="421"/>
      <c r="C3736" s="129" t="s">
        <v>5015</v>
      </c>
      <c r="D3736" s="396"/>
      <c r="E3736" s="162" t="s">
        <v>3978</v>
      </c>
      <c r="F3736" s="398">
        <v>3675</v>
      </c>
      <c r="G3736" s="153">
        <f t="shared" ref="G3736:G3745" si="425">ROUND(F3736*0.2,2)</f>
        <v>735</v>
      </c>
      <c r="H3736" s="226">
        <f t="shared" ref="H3736:H3745" si="426">G3736+F3736</f>
        <v>4410</v>
      </c>
    </row>
    <row r="3737" spans="2:8" x14ac:dyDescent="0.25">
      <c r="B3737" s="421"/>
      <c r="C3737" s="129" t="s">
        <v>5016</v>
      </c>
      <c r="D3737" s="396"/>
      <c r="E3737" s="162" t="s">
        <v>3978</v>
      </c>
      <c r="F3737" s="398">
        <v>6825</v>
      </c>
      <c r="G3737" s="153">
        <f t="shared" si="425"/>
        <v>1365</v>
      </c>
      <c r="H3737" s="226">
        <f t="shared" si="426"/>
        <v>8190</v>
      </c>
    </row>
    <row r="3738" spans="2:8" x14ac:dyDescent="0.25">
      <c r="B3738" s="421"/>
      <c r="C3738" s="129" t="s">
        <v>5017</v>
      </c>
      <c r="D3738" s="396"/>
      <c r="E3738" s="162" t="s">
        <v>3978</v>
      </c>
      <c r="F3738" s="398">
        <v>6825</v>
      </c>
      <c r="G3738" s="153">
        <f t="shared" si="425"/>
        <v>1365</v>
      </c>
      <c r="H3738" s="226">
        <f t="shared" si="426"/>
        <v>8190</v>
      </c>
    </row>
    <row r="3739" spans="2:8" x14ac:dyDescent="0.25">
      <c r="B3739" s="421"/>
      <c r="C3739" s="129" t="s">
        <v>5018</v>
      </c>
      <c r="D3739" s="396"/>
      <c r="E3739" s="162" t="s">
        <v>3978</v>
      </c>
      <c r="F3739" s="398">
        <v>7875</v>
      </c>
      <c r="G3739" s="153">
        <f t="shared" si="425"/>
        <v>1575</v>
      </c>
      <c r="H3739" s="226">
        <f t="shared" si="426"/>
        <v>9450</v>
      </c>
    </row>
    <row r="3740" spans="2:8" x14ac:dyDescent="0.25">
      <c r="B3740" s="421"/>
      <c r="C3740" s="129" t="s">
        <v>5019</v>
      </c>
      <c r="D3740" s="396"/>
      <c r="E3740" s="162" t="s">
        <v>3978</v>
      </c>
      <c r="F3740" s="398">
        <v>3675</v>
      </c>
      <c r="G3740" s="153">
        <f t="shared" si="425"/>
        <v>735</v>
      </c>
      <c r="H3740" s="226">
        <f t="shared" si="426"/>
        <v>4410</v>
      </c>
    </row>
    <row r="3741" spans="2:8" x14ac:dyDescent="0.25">
      <c r="B3741" s="421"/>
      <c r="C3741" s="129" t="s">
        <v>5020</v>
      </c>
      <c r="D3741" s="396"/>
      <c r="E3741" s="162" t="s">
        <v>3978</v>
      </c>
      <c r="F3741" s="398">
        <v>7875</v>
      </c>
      <c r="G3741" s="153">
        <f t="shared" si="425"/>
        <v>1575</v>
      </c>
      <c r="H3741" s="226">
        <f t="shared" si="426"/>
        <v>9450</v>
      </c>
    </row>
    <row r="3742" spans="2:8" x14ac:dyDescent="0.25">
      <c r="B3742" s="421"/>
      <c r="C3742" s="129" t="s">
        <v>5021</v>
      </c>
      <c r="D3742" s="396"/>
      <c r="E3742" s="162" t="s">
        <v>3978</v>
      </c>
      <c r="F3742" s="398">
        <v>3675</v>
      </c>
      <c r="G3742" s="153">
        <f t="shared" si="425"/>
        <v>735</v>
      </c>
      <c r="H3742" s="226">
        <f t="shared" si="426"/>
        <v>4410</v>
      </c>
    </row>
    <row r="3743" spans="2:8" x14ac:dyDescent="0.25">
      <c r="B3743" s="421"/>
      <c r="C3743" s="129" t="s">
        <v>5022</v>
      </c>
      <c r="D3743" s="396"/>
      <c r="E3743" s="162" t="s">
        <v>3978</v>
      </c>
      <c r="F3743" s="398">
        <v>3675</v>
      </c>
      <c r="G3743" s="153">
        <f t="shared" si="425"/>
        <v>735</v>
      </c>
      <c r="H3743" s="226">
        <f t="shared" si="426"/>
        <v>4410</v>
      </c>
    </row>
    <row r="3744" spans="2:8" x14ac:dyDescent="0.25">
      <c r="B3744" s="421"/>
      <c r="C3744" s="129" t="s">
        <v>5023</v>
      </c>
      <c r="D3744" s="396"/>
      <c r="E3744" s="162" t="s">
        <v>3978</v>
      </c>
      <c r="F3744" s="398">
        <v>1785</v>
      </c>
      <c r="G3744" s="153">
        <f t="shared" si="425"/>
        <v>357</v>
      </c>
      <c r="H3744" s="226">
        <f t="shared" si="426"/>
        <v>2142</v>
      </c>
    </row>
    <row r="3745" spans="2:8" x14ac:dyDescent="0.25">
      <c r="B3745" s="421"/>
      <c r="C3745" s="129" t="s">
        <v>5024</v>
      </c>
      <c r="D3745" s="396"/>
      <c r="E3745" s="162" t="s">
        <v>3978</v>
      </c>
      <c r="F3745" s="398">
        <v>1575</v>
      </c>
      <c r="G3745" s="153">
        <f t="shared" si="425"/>
        <v>315</v>
      </c>
      <c r="H3745" s="226">
        <f t="shared" si="426"/>
        <v>1890</v>
      </c>
    </row>
    <row r="3746" spans="2:8" ht="63" x14ac:dyDescent="0.25">
      <c r="B3746" s="421">
        <v>18</v>
      </c>
      <c r="C3746" s="399" t="s">
        <v>5025</v>
      </c>
      <c r="D3746" s="396"/>
      <c r="E3746" s="396"/>
      <c r="F3746" s="396"/>
      <c r="G3746" s="395"/>
      <c r="H3746" s="407"/>
    </row>
    <row r="3747" spans="2:8" x14ac:dyDescent="0.25">
      <c r="B3747" s="421"/>
      <c r="C3747" s="129" t="s">
        <v>5026</v>
      </c>
      <c r="D3747" s="396"/>
      <c r="E3747" s="162" t="s">
        <v>5027</v>
      </c>
      <c r="F3747" s="398">
        <v>2000</v>
      </c>
      <c r="G3747" s="153">
        <f t="shared" ref="G3747:G3753" si="427">ROUND(F3747*0.2,2)</f>
        <v>400</v>
      </c>
      <c r="H3747" s="226">
        <f t="shared" ref="H3747:H3753" si="428">G3747+F3747</f>
        <v>2400</v>
      </c>
    </row>
    <row r="3748" spans="2:8" x14ac:dyDescent="0.25">
      <c r="B3748" s="421"/>
      <c r="C3748" s="129" t="s">
        <v>5028</v>
      </c>
      <c r="D3748" s="396"/>
      <c r="E3748" s="162" t="s">
        <v>5027</v>
      </c>
      <c r="F3748" s="398">
        <v>4000</v>
      </c>
      <c r="G3748" s="153">
        <f t="shared" si="427"/>
        <v>800</v>
      </c>
      <c r="H3748" s="226">
        <f t="shared" si="428"/>
        <v>4800</v>
      </c>
    </row>
    <row r="3749" spans="2:8" x14ac:dyDescent="0.25">
      <c r="B3749" s="421"/>
      <c r="C3749" s="129" t="s">
        <v>5029</v>
      </c>
      <c r="D3749" s="396"/>
      <c r="E3749" s="162" t="s">
        <v>5027</v>
      </c>
      <c r="F3749" s="398">
        <v>10000</v>
      </c>
      <c r="G3749" s="153">
        <f t="shared" si="427"/>
        <v>2000</v>
      </c>
      <c r="H3749" s="226">
        <f t="shared" si="428"/>
        <v>12000</v>
      </c>
    </row>
    <row r="3750" spans="2:8" x14ac:dyDescent="0.25">
      <c r="B3750" s="421"/>
      <c r="C3750" s="129" t="s">
        <v>5030</v>
      </c>
      <c r="D3750" s="396"/>
      <c r="E3750" s="162" t="s">
        <v>5027</v>
      </c>
      <c r="F3750" s="398">
        <v>15000</v>
      </c>
      <c r="G3750" s="153">
        <f t="shared" si="427"/>
        <v>3000</v>
      </c>
      <c r="H3750" s="226">
        <f t="shared" si="428"/>
        <v>18000</v>
      </c>
    </row>
    <row r="3751" spans="2:8" x14ac:dyDescent="0.25">
      <c r="B3751" s="421"/>
      <c r="C3751" s="129" t="s">
        <v>5031</v>
      </c>
      <c r="D3751" s="396"/>
      <c r="E3751" s="162" t="s">
        <v>5027</v>
      </c>
      <c r="F3751" s="398">
        <v>15000</v>
      </c>
      <c r="G3751" s="153">
        <f t="shared" si="427"/>
        <v>3000</v>
      </c>
      <c r="H3751" s="226">
        <f t="shared" si="428"/>
        <v>18000</v>
      </c>
    </row>
    <row r="3752" spans="2:8" x14ac:dyDescent="0.25">
      <c r="B3752" s="421"/>
      <c r="C3752" s="129" t="s">
        <v>5032</v>
      </c>
      <c r="D3752" s="396"/>
      <c r="E3752" s="162" t="s">
        <v>5033</v>
      </c>
      <c r="F3752" s="398">
        <v>39</v>
      </c>
      <c r="G3752" s="153">
        <f t="shared" si="427"/>
        <v>7.8</v>
      </c>
      <c r="H3752" s="226">
        <f t="shared" si="428"/>
        <v>46.8</v>
      </c>
    </row>
    <row r="3753" spans="2:8" x14ac:dyDescent="0.25">
      <c r="B3753" s="412">
        <v>19</v>
      </c>
      <c r="C3753" s="402" t="s">
        <v>5034</v>
      </c>
      <c r="D3753" s="396"/>
      <c r="E3753" s="162" t="s">
        <v>3978</v>
      </c>
      <c r="F3753" s="398">
        <v>121.34</v>
      </c>
      <c r="G3753" s="153">
        <f t="shared" si="427"/>
        <v>24.27</v>
      </c>
      <c r="H3753" s="226">
        <f t="shared" si="428"/>
        <v>145.61000000000001</v>
      </c>
    </row>
    <row r="3754" spans="2:8" x14ac:dyDescent="0.25">
      <c r="B3754" s="413" t="s">
        <v>4215</v>
      </c>
      <c r="C3754" s="422" t="s">
        <v>5035</v>
      </c>
      <c r="D3754" s="422"/>
      <c r="E3754" s="422"/>
      <c r="F3754" s="422"/>
      <c r="G3754" s="395"/>
      <c r="H3754" s="407"/>
    </row>
    <row r="3755" spans="2:8" ht="54.75" customHeight="1" x14ac:dyDescent="0.25">
      <c r="B3755" s="423">
        <v>20</v>
      </c>
      <c r="C3755" s="424" t="s">
        <v>5036</v>
      </c>
      <c r="D3755" s="424"/>
      <c r="E3755" s="424"/>
      <c r="F3755" s="396"/>
      <c r="G3755" s="395"/>
      <c r="H3755" s="407"/>
    </row>
    <row r="3756" spans="2:8" ht="47.25" x14ac:dyDescent="0.25">
      <c r="B3756" s="423"/>
      <c r="C3756" s="129" t="s">
        <v>5037</v>
      </c>
      <c r="D3756" s="396"/>
      <c r="E3756" s="162" t="s">
        <v>5038</v>
      </c>
      <c r="F3756" s="398">
        <v>18.899999999999999</v>
      </c>
      <c r="G3756" s="153">
        <f t="shared" ref="G3756:G3759" si="429">ROUND(F3756*0.2,2)</f>
        <v>3.78</v>
      </c>
      <c r="H3756" s="226">
        <f t="shared" ref="H3756:H3759" si="430">G3756+F3756</f>
        <v>22.68</v>
      </c>
    </row>
    <row r="3757" spans="2:8" ht="63" x14ac:dyDescent="0.25">
      <c r="B3757" s="423"/>
      <c r="C3757" s="399" t="s">
        <v>5039</v>
      </c>
      <c r="D3757" s="396"/>
      <c r="E3757" s="162" t="s">
        <v>5038</v>
      </c>
      <c r="F3757" s="398">
        <v>10.7</v>
      </c>
      <c r="G3757" s="153">
        <f t="shared" si="429"/>
        <v>2.14</v>
      </c>
      <c r="H3757" s="226">
        <f t="shared" si="430"/>
        <v>12.84</v>
      </c>
    </row>
    <row r="3758" spans="2:8" ht="47.25" x14ac:dyDescent="0.25">
      <c r="B3758" s="423"/>
      <c r="C3758" s="399" t="s">
        <v>5040</v>
      </c>
      <c r="D3758" s="396"/>
      <c r="E3758" s="162" t="s">
        <v>5038</v>
      </c>
      <c r="F3758" s="398">
        <v>17.899999999999999</v>
      </c>
      <c r="G3758" s="153">
        <f t="shared" si="429"/>
        <v>3.58</v>
      </c>
      <c r="H3758" s="226">
        <f t="shared" si="430"/>
        <v>21.479999999999997</v>
      </c>
    </row>
    <row r="3759" spans="2:8" ht="63" x14ac:dyDescent="0.25">
      <c r="B3759" s="423"/>
      <c r="C3759" s="399" t="s">
        <v>5041</v>
      </c>
      <c r="D3759" s="396"/>
      <c r="E3759" s="162" t="s">
        <v>5038</v>
      </c>
      <c r="F3759" s="398">
        <v>10.7</v>
      </c>
      <c r="G3759" s="153">
        <f t="shared" si="429"/>
        <v>2.14</v>
      </c>
      <c r="H3759" s="226">
        <f t="shared" si="430"/>
        <v>12.84</v>
      </c>
    </row>
    <row r="3760" spans="2:8" ht="61.5" customHeight="1" x14ac:dyDescent="0.25">
      <c r="B3760" s="423"/>
      <c r="C3760" s="424" t="s">
        <v>5042</v>
      </c>
      <c r="D3760" s="424"/>
      <c r="E3760" s="424"/>
      <c r="F3760" s="424"/>
      <c r="G3760" s="395"/>
      <c r="H3760" s="407"/>
    </row>
    <row r="3761" spans="2:8" ht="78.75" x14ac:dyDescent="0.25">
      <c r="B3761" s="423"/>
      <c r="C3761" s="399" t="s">
        <v>5043</v>
      </c>
      <c r="D3761" s="396"/>
      <c r="E3761" s="162" t="s">
        <v>3978</v>
      </c>
      <c r="F3761" s="401">
        <v>7875</v>
      </c>
      <c r="G3761" s="153">
        <f t="shared" ref="G3761:G3772" si="431">ROUND(F3761*0.2,2)</f>
        <v>1575</v>
      </c>
      <c r="H3761" s="226">
        <f t="shared" ref="H3761:H3772" si="432">G3761+F3761</f>
        <v>9450</v>
      </c>
    </row>
    <row r="3762" spans="2:8" ht="94.5" x14ac:dyDescent="0.25">
      <c r="B3762" s="423"/>
      <c r="C3762" s="399" t="s">
        <v>5044</v>
      </c>
      <c r="D3762" s="396"/>
      <c r="E3762" s="162" t="s">
        <v>3978</v>
      </c>
      <c r="F3762" s="401">
        <v>43442.9</v>
      </c>
      <c r="G3762" s="153">
        <f t="shared" si="431"/>
        <v>8688.58</v>
      </c>
      <c r="H3762" s="226">
        <f t="shared" si="432"/>
        <v>52131.48</v>
      </c>
    </row>
    <row r="3763" spans="2:8" ht="94.5" x14ac:dyDescent="0.25">
      <c r="B3763" s="423"/>
      <c r="C3763" s="129" t="s">
        <v>5045</v>
      </c>
      <c r="D3763" s="396"/>
      <c r="E3763" s="162" t="s">
        <v>4968</v>
      </c>
      <c r="F3763" s="397">
        <v>15.8</v>
      </c>
      <c r="G3763" s="153">
        <f t="shared" si="431"/>
        <v>3.16</v>
      </c>
      <c r="H3763" s="226">
        <f t="shared" si="432"/>
        <v>18.96</v>
      </c>
    </row>
    <row r="3764" spans="2:8" ht="94.5" x14ac:dyDescent="0.25">
      <c r="B3764" s="423"/>
      <c r="C3764" s="399" t="s">
        <v>5046</v>
      </c>
      <c r="D3764" s="396"/>
      <c r="E3764" s="162" t="s">
        <v>4968</v>
      </c>
      <c r="F3764" s="397">
        <v>52.8</v>
      </c>
      <c r="G3764" s="153">
        <f t="shared" si="431"/>
        <v>10.56</v>
      </c>
      <c r="H3764" s="226">
        <f t="shared" si="432"/>
        <v>63.36</v>
      </c>
    </row>
    <row r="3765" spans="2:8" ht="94.5" x14ac:dyDescent="0.25">
      <c r="B3765" s="423"/>
      <c r="C3765" s="129" t="s">
        <v>5047</v>
      </c>
      <c r="D3765" s="396"/>
      <c r="E3765" s="162" t="s">
        <v>4968</v>
      </c>
      <c r="F3765" s="397">
        <v>12.6</v>
      </c>
      <c r="G3765" s="153">
        <f t="shared" si="431"/>
        <v>2.52</v>
      </c>
      <c r="H3765" s="226">
        <f t="shared" si="432"/>
        <v>15.12</v>
      </c>
    </row>
    <row r="3766" spans="2:8" ht="94.5" x14ac:dyDescent="0.25">
      <c r="B3766" s="423"/>
      <c r="C3766" s="399" t="s">
        <v>5048</v>
      </c>
      <c r="D3766" s="396"/>
      <c r="E3766" s="162" t="s">
        <v>4968</v>
      </c>
      <c r="F3766" s="398">
        <v>52</v>
      </c>
      <c r="G3766" s="153">
        <f t="shared" si="431"/>
        <v>10.4</v>
      </c>
      <c r="H3766" s="226">
        <f t="shared" si="432"/>
        <v>62.4</v>
      </c>
    </row>
    <row r="3767" spans="2:8" ht="94.5" x14ac:dyDescent="0.25">
      <c r="B3767" s="423"/>
      <c r="C3767" s="129" t="s">
        <v>5049</v>
      </c>
      <c r="D3767" s="396"/>
      <c r="E3767" s="162" t="s">
        <v>4968</v>
      </c>
      <c r="F3767" s="398">
        <v>10.5</v>
      </c>
      <c r="G3767" s="153">
        <f t="shared" si="431"/>
        <v>2.1</v>
      </c>
      <c r="H3767" s="226">
        <f t="shared" si="432"/>
        <v>12.6</v>
      </c>
    </row>
    <row r="3768" spans="2:8" ht="78.75" x14ac:dyDescent="0.25">
      <c r="B3768" s="423"/>
      <c r="C3768" s="399" t="s">
        <v>5050</v>
      </c>
      <c r="D3768" s="396"/>
      <c r="E3768" s="162" t="s">
        <v>4968</v>
      </c>
      <c r="F3768" s="398">
        <v>47.4</v>
      </c>
      <c r="G3768" s="153">
        <f t="shared" si="431"/>
        <v>9.48</v>
      </c>
      <c r="H3768" s="226">
        <f t="shared" si="432"/>
        <v>56.879999999999995</v>
      </c>
    </row>
    <row r="3769" spans="2:8" ht="78.75" x14ac:dyDescent="0.25">
      <c r="B3769" s="423"/>
      <c r="C3769" s="129" t="s">
        <v>5051</v>
      </c>
      <c r="D3769" s="396"/>
      <c r="E3769" s="162" t="s">
        <v>4968</v>
      </c>
      <c r="F3769" s="398">
        <v>8.4</v>
      </c>
      <c r="G3769" s="153">
        <f t="shared" si="431"/>
        <v>1.68</v>
      </c>
      <c r="H3769" s="226">
        <f t="shared" si="432"/>
        <v>10.08</v>
      </c>
    </row>
    <row r="3770" spans="2:8" ht="94.5" x14ac:dyDescent="0.25">
      <c r="B3770" s="423"/>
      <c r="C3770" s="399" t="s">
        <v>5052</v>
      </c>
      <c r="D3770" s="396"/>
      <c r="E3770" s="162" t="s">
        <v>4968</v>
      </c>
      <c r="F3770" s="398">
        <v>42.6</v>
      </c>
      <c r="G3770" s="153">
        <f t="shared" si="431"/>
        <v>8.52</v>
      </c>
      <c r="H3770" s="226">
        <f t="shared" si="432"/>
        <v>51.120000000000005</v>
      </c>
    </row>
    <row r="3771" spans="2:8" ht="110.25" x14ac:dyDescent="0.25">
      <c r="B3771" s="423"/>
      <c r="C3771" s="399" t="s">
        <v>5053</v>
      </c>
      <c r="D3771" s="396"/>
      <c r="E3771" s="162" t="s">
        <v>4856</v>
      </c>
      <c r="F3771" s="398">
        <v>28.2</v>
      </c>
      <c r="G3771" s="153">
        <f t="shared" si="431"/>
        <v>5.64</v>
      </c>
      <c r="H3771" s="226">
        <f t="shared" si="432"/>
        <v>33.839999999999996</v>
      </c>
    </row>
    <row r="3772" spans="2:8" ht="94.5" x14ac:dyDescent="0.25">
      <c r="B3772" s="423"/>
      <c r="C3772" s="399" t="s">
        <v>5054</v>
      </c>
      <c r="D3772" s="396"/>
      <c r="E3772" s="162" t="s">
        <v>4856</v>
      </c>
      <c r="F3772" s="398">
        <v>28.2</v>
      </c>
      <c r="G3772" s="153">
        <f t="shared" si="431"/>
        <v>5.64</v>
      </c>
      <c r="H3772" s="226">
        <f t="shared" si="432"/>
        <v>33.839999999999996</v>
      </c>
    </row>
    <row r="3773" spans="2:8" ht="37.5" customHeight="1" x14ac:dyDescent="0.25">
      <c r="B3773" s="423"/>
      <c r="C3773" s="424" t="s">
        <v>5055</v>
      </c>
      <c r="D3773" s="424"/>
      <c r="E3773" s="424"/>
      <c r="F3773" s="396"/>
      <c r="G3773" s="395"/>
      <c r="H3773" s="407"/>
    </row>
    <row r="3774" spans="2:8" ht="47.25" x14ac:dyDescent="0.25">
      <c r="B3774" s="423"/>
      <c r="C3774" s="129" t="s">
        <v>5056</v>
      </c>
      <c r="D3774" s="396"/>
      <c r="E3774" s="162" t="s">
        <v>3978</v>
      </c>
      <c r="F3774" s="398">
        <v>53594.9</v>
      </c>
      <c r="G3774" s="153">
        <f t="shared" ref="G3774:G3779" si="433">ROUND(F3774*0.2,2)</f>
        <v>10718.98</v>
      </c>
      <c r="H3774" s="226">
        <f t="shared" ref="H3774:H3779" si="434">G3774+F3774</f>
        <v>64313.880000000005</v>
      </c>
    </row>
    <row r="3775" spans="2:8" ht="47.25" x14ac:dyDescent="0.25">
      <c r="B3775" s="423"/>
      <c r="C3775" s="129" t="s">
        <v>5057</v>
      </c>
      <c r="D3775" s="396"/>
      <c r="E3775" s="162" t="s">
        <v>3978</v>
      </c>
      <c r="F3775" s="398">
        <v>60726.8</v>
      </c>
      <c r="G3775" s="153">
        <f t="shared" si="433"/>
        <v>12145.36</v>
      </c>
      <c r="H3775" s="226">
        <f t="shared" si="434"/>
        <v>72872.160000000003</v>
      </c>
    </row>
    <row r="3776" spans="2:8" ht="47.25" x14ac:dyDescent="0.25">
      <c r="B3776" s="423"/>
      <c r="C3776" s="129" t="s">
        <v>5058</v>
      </c>
      <c r="D3776" s="396"/>
      <c r="E3776" s="162" t="s">
        <v>5038</v>
      </c>
      <c r="F3776" s="398">
        <v>48.4</v>
      </c>
      <c r="G3776" s="153">
        <f t="shared" si="433"/>
        <v>9.68</v>
      </c>
      <c r="H3776" s="226">
        <f t="shared" si="434"/>
        <v>58.08</v>
      </c>
    </row>
    <row r="3777" spans="2:8" ht="47.25" x14ac:dyDescent="0.25">
      <c r="B3777" s="423"/>
      <c r="C3777" s="129" t="s">
        <v>5059</v>
      </c>
      <c r="D3777" s="396"/>
      <c r="E3777" s="162" t="s">
        <v>5038</v>
      </c>
      <c r="F3777" s="398">
        <v>43.3</v>
      </c>
      <c r="G3777" s="153">
        <f t="shared" si="433"/>
        <v>8.66</v>
      </c>
      <c r="H3777" s="226">
        <f t="shared" si="434"/>
        <v>51.959999999999994</v>
      </c>
    </row>
    <row r="3778" spans="2:8" ht="47.25" x14ac:dyDescent="0.25">
      <c r="B3778" s="423"/>
      <c r="C3778" s="129" t="s">
        <v>5060</v>
      </c>
      <c r="D3778" s="396"/>
      <c r="E3778" s="162" t="s">
        <v>5038</v>
      </c>
      <c r="F3778" s="398">
        <v>57.6</v>
      </c>
      <c r="G3778" s="153">
        <f t="shared" si="433"/>
        <v>11.52</v>
      </c>
      <c r="H3778" s="226">
        <f t="shared" si="434"/>
        <v>69.12</v>
      </c>
    </row>
    <row r="3779" spans="2:8" ht="47.25" x14ac:dyDescent="0.25">
      <c r="B3779" s="423"/>
      <c r="C3779" s="129" t="s">
        <v>5061</v>
      </c>
      <c r="D3779" s="396"/>
      <c r="E3779" s="162" t="s">
        <v>5038</v>
      </c>
      <c r="F3779" s="398">
        <v>51</v>
      </c>
      <c r="G3779" s="153">
        <f t="shared" si="433"/>
        <v>10.199999999999999</v>
      </c>
      <c r="H3779" s="226">
        <f t="shared" si="434"/>
        <v>61.2</v>
      </c>
    </row>
    <row r="3780" spans="2:8" ht="49.5" customHeight="1" x14ac:dyDescent="0.25">
      <c r="B3780" s="423"/>
      <c r="C3780" s="425" t="s">
        <v>5062</v>
      </c>
      <c r="D3780" s="425"/>
      <c r="E3780" s="425"/>
      <c r="F3780" s="396"/>
      <c r="G3780" s="395"/>
      <c r="H3780" s="407"/>
    </row>
    <row r="3781" spans="2:8" ht="47.25" x14ac:dyDescent="0.25">
      <c r="B3781" s="423"/>
      <c r="C3781" s="129" t="s">
        <v>5063</v>
      </c>
      <c r="D3781" s="396"/>
      <c r="E3781" s="162" t="s">
        <v>3978</v>
      </c>
      <c r="F3781" s="398">
        <v>56490</v>
      </c>
      <c r="G3781" s="153">
        <f t="shared" ref="G3781:G3786" si="435">ROUND(F3781*0.2,2)</f>
        <v>11298</v>
      </c>
      <c r="H3781" s="226">
        <f t="shared" ref="H3781:H3786" si="436">G3781+F3781</f>
        <v>67788</v>
      </c>
    </row>
    <row r="3782" spans="2:8" ht="47.25" x14ac:dyDescent="0.25">
      <c r="B3782" s="423"/>
      <c r="C3782" s="129" t="s">
        <v>5064</v>
      </c>
      <c r="D3782" s="396"/>
      <c r="E3782" s="162" t="s">
        <v>3978</v>
      </c>
      <c r="F3782" s="398">
        <v>66234.5</v>
      </c>
      <c r="G3782" s="153">
        <f t="shared" si="435"/>
        <v>13246.9</v>
      </c>
      <c r="H3782" s="226">
        <f t="shared" si="436"/>
        <v>79481.399999999994</v>
      </c>
    </row>
    <row r="3783" spans="2:8" ht="47.25" x14ac:dyDescent="0.25">
      <c r="B3783" s="423"/>
      <c r="C3783" s="129" t="s">
        <v>5065</v>
      </c>
      <c r="D3783" s="396"/>
      <c r="E3783" s="162" t="s">
        <v>5038</v>
      </c>
      <c r="F3783" s="398">
        <v>55.9</v>
      </c>
      <c r="G3783" s="153">
        <f t="shared" si="435"/>
        <v>11.18</v>
      </c>
      <c r="H3783" s="226">
        <f t="shared" si="436"/>
        <v>67.08</v>
      </c>
    </row>
    <row r="3784" spans="2:8" ht="47.25" x14ac:dyDescent="0.25">
      <c r="B3784" s="423"/>
      <c r="C3784" s="129" t="s">
        <v>5066</v>
      </c>
      <c r="D3784" s="396"/>
      <c r="E3784" s="162" t="s">
        <v>5038</v>
      </c>
      <c r="F3784" s="398">
        <v>54.6</v>
      </c>
      <c r="G3784" s="153">
        <f t="shared" si="435"/>
        <v>10.92</v>
      </c>
      <c r="H3784" s="226">
        <f t="shared" si="436"/>
        <v>65.52</v>
      </c>
    </row>
    <row r="3785" spans="2:8" ht="47.25" x14ac:dyDescent="0.25">
      <c r="B3785" s="423"/>
      <c r="C3785" s="129" t="s">
        <v>5067</v>
      </c>
      <c r="D3785" s="396"/>
      <c r="E3785" s="162" t="s">
        <v>5038</v>
      </c>
      <c r="F3785" s="398">
        <v>64.900000000000006</v>
      </c>
      <c r="G3785" s="153">
        <f t="shared" si="435"/>
        <v>12.98</v>
      </c>
      <c r="H3785" s="226">
        <f t="shared" si="436"/>
        <v>77.88000000000001</v>
      </c>
    </row>
    <row r="3786" spans="2:8" ht="47.25" x14ac:dyDescent="0.25">
      <c r="B3786" s="423"/>
      <c r="C3786" s="129" t="s">
        <v>5068</v>
      </c>
      <c r="D3786" s="396"/>
      <c r="E3786" s="162" t="s">
        <v>5038</v>
      </c>
      <c r="F3786" s="398">
        <v>61.4</v>
      </c>
      <c r="G3786" s="153">
        <f t="shared" si="435"/>
        <v>12.28</v>
      </c>
      <c r="H3786" s="226">
        <f t="shared" si="436"/>
        <v>73.679999999999993</v>
      </c>
    </row>
    <row r="3787" spans="2:8" ht="53.25" customHeight="1" x14ac:dyDescent="0.25">
      <c r="B3787" s="423"/>
      <c r="C3787" s="424" t="s">
        <v>5069</v>
      </c>
      <c r="D3787" s="424"/>
      <c r="E3787" s="424"/>
      <c r="F3787" s="396"/>
      <c r="G3787" s="395"/>
      <c r="H3787" s="407"/>
    </row>
    <row r="3788" spans="2:8" ht="47.25" x14ac:dyDescent="0.25">
      <c r="B3788" s="423"/>
      <c r="C3788" s="129" t="s">
        <v>5070</v>
      </c>
      <c r="D3788" s="396"/>
      <c r="E3788" s="162" t="s">
        <v>3978</v>
      </c>
      <c r="F3788" s="398">
        <v>75272.899999999994</v>
      </c>
      <c r="G3788" s="153">
        <f t="shared" ref="G3788:G3791" si="437">ROUND(F3788*0.2,2)</f>
        <v>15054.58</v>
      </c>
      <c r="H3788" s="226">
        <f t="shared" ref="H3788:H3791" si="438">G3788+F3788</f>
        <v>90327.48</v>
      </c>
    </row>
    <row r="3789" spans="2:8" ht="47.25" x14ac:dyDescent="0.25">
      <c r="B3789" s="423"/>
      <c r="C3789" s="129" t="s">
        <v>5071</v>
      </c>
      <c r="D3789" s="396"/>
      <c r="E3789" s="162" t="s">
        <v>3978</v>
      </c>
      <c r="F3789" s="398">
        <v>92968.4</v>
      </c>
      <c r="G3789" s="153">
        <f t="shared" si="437"/>
        <v>18593.68</v>
      </c>
      <c r="H3789" s="226">
        <f t="shared" si="438"/>
        <v>111562.07999999999</v>
      </c>
    </row>
    <row r="3790" spans="2:8" ht="63" x14ac:dyDescent="0.25">
      <c r="B3790" s="423"/>
      <c r="C3790" s="399" t="s">
        <v>5072</v>
      </c>
      <c r="D3790" s="396"/>
      <c r="E3790" s="162" t="s">
        <v>5038</v>
      </c>
      <c r="F3790" s="398">
        <v>67.7</v>
      </c>
      <c r="G3790" s="153">
        <f t="shared" si="437"/>
        <v>13.54</v>
      </c>
      <c r="H3790" s="226">
        <f t="shared" si="438"/>
        <v>81.240000000000009</v>
      </c>
    </row>
    <row r="3791" spans="2:8" ht="63" x14ac:dyDescent="0.25">
      <c r="B3791" s="423"/>
      <c r="C3791" s="399" t="s">
        <v>5073</v>
      </c>
      <c r="D3791" s="396"/>
      <c r="E3791" s="162" t="s">
        <v>5038</v>
      </c>
      <c r="F3791" s="398">
        <v>76.2</v>
      </c>
      <c r="G3791" s="153">
        <f t="shared" si="437"/>
        <v>15.24</v>
      </c>
      <c r="H3791" s="226">
        <f t="shared" si="438"/>
        <v>91.44</v>
      </c>
    </row>
    <row r="3792" spans="2:8" ht="36" customHeight="1" x14ac:dyDescent="0.25">
      <c r="B3792" s="423"/>
      <c r="C3792" s="424" t="s">
        <v>5074</v>
      </c>
      <c r="D3792" s="424"/>
      <c r="E3792" s="424"/>
      <c r="F3792" s="396"/>
      <c r="G3792" s="395"/>
      <c r="H3792" s="407"/>
    </row>
    <row r="3793" spans="2:8" ht="63" x14ac:dyDescent="0.25">
      <c r="B3793" s="423"/>
      <c r="C3793" s="399" t="s">
        <v>5075</v>
      </c>
      <c r="D3793" s="396"/>
      <c r="E3793" s="162" t="s">
        <v>5038</v>
      </c>
      <c r="F3793" s="398">
        <v>95.6</v>
      </c>
      <c r="G3793" s="153">
        <f t="shared" ref="G3793" si="439">ROUND(F3793*0.2,2)</f>
        <v>19.12</v>
      </c>
      <c r="H3793" s="226">
        <f t="shared" ref="H3793" si="440">G3793+F3793</f>
        <v>114.72</v>
      </c>
    </row>
    <row r="3794" spans="2:8" x14ac:dyDescent="0.25">
      <c r="B3794" s="423"/>
      <c r="C3794" s="424" t="s">
        <v>5076</v>
      </c>
      <c r="D3794" s="424"/>
      <c r="E3794" s="424"/>
      <c r="F3794" s="396"/>
      <c r="G3794" s="395"/>
      <c r="H3794" s="407"/>
    </row>
    <row r="3795" spans="2:8" ht="63" x14ac:dyDescent="0.25">
      <c r="B3795" s="423"/>
      <c r="C3795" s="399" t="s">
        <v>5077</v>
      </c>
      <c r="D3795" s="396"/>
      <c r="E3795" s="162" t="s">
        <v>4968</v>
      </c>
      <c r="F3795" s="398">
        <v>81.8</v>
      </c>
      <c r="G3795" s="153">
        <f t="shared" ref="G3795:G3798" si="441">ROUND(F3795*0.2,2)</f>
        <v>16.36</v>
      </c>
      <c r="H3795" s="226">
        <f t="shared" ref="H3795:H3798" si="442">G3795+F3795</f>
        <v>98.16</v>
      </c>
    </row>
    <row r="3796" spans="2:8" ht="47.25" x14ac:dyDescent="0.25">
      <c r="B3796" s="423"/>
      <c r="C3796" s="129" t="s">
        <v>5078</v>
      </c>
      <c r="D3796" s="396"/>
      <c r="E3796" s="162" t="s">
        <v>4710</v>
      </c>
      <c r="F3796" s="398">
        <v>7339.5</v>
      </c>
      <c r="G3796" s="153">
        <f t="shared" si="441"/>
        <v>1467.9</v>
      </c>
      <c r="H3796" s="226">
        <f t="shared" si="442"/>
        <v>8807.4</v>
      </c>
    </row>
    <row r="3797" spans="2:8" ht="47.25" x14ac:dyDescent="0.25">
      <c r="B3797" s="423"/>
      <c r="C3797" s="129" t="s">
        <v>5079</v>
      </c>
      <c r="D3797" s="396"/>
      <c r="E3797" s="162" t="s">
        <v>4968</v>
      </c>
      <c r="F3797" s="398">
        <v>73.400000000000006</v>
      </c>
      <c r="G3797" s="153">
        <f t="shared" si="441"/>
        <v>14.68</v>
      </c>
      <c r="H3797" s="226">
        <f t="shared" si="442"/>
        <v>88.080000000000013</v>
      </c>
    </row>
    <row r="3798" spans="2:8" ht="32.25" thickBot="1" x14ac:dyDescent="0.3">
      <c r="B3798" s="414">
        <v>21</v>
      </c>
      <c r="C3798" s="415" t="s">
        <v>5080</v>
      </c>
      <c r="D3798" s="416"/>
      <c r="E3798" s="391" t="s">
        <v>3978</v>
      </c>
      <c r="F3798" s="417">
        <v>121.34</v>
      </c>
      <c r="G3798" s="418">
        <f t="shared" si="441"/>
        <v>24.27</v>
      </c>
      <c r="H3798" s="419">
        <f t="shared" si="442"/>
        <v>145.61000000000001</v>
      </c>
    </row>
    <row r="3801" spans="2:8" ht="18.75" x14ac:dyDescent="0.3">
      <c r="C3801" s="82" t="s">
        <v>947</v>
      </c>
      <c r="D3801" s="84"/>
      <c r="E3801" s="470" t="s">
        <v>2532</v>
      </c>
      <c r="F3801" s="470"/>
    </row>
    <row r="3802" spans="2:8" ht="18.75" x14ac:dyDescent="0.3">
      <c r="C3802" s="83"/>
      <c r="D3802" s="85"/>
      <c r="E3802" s="107"/>
      <c r="F3802" s="375"/>
    </row>
    <row r="3803" spans="2:8" ht="18.75" x14ac:dyDescent="0.3">
      <c r="C3803" s="83"/>
      <c r="D3803" s="85"/>
      <c r="E3803" s="107"/>
      <c r="F3803" s="375"/>
    </row>
    <row r="3804" spans="2:8" ht="18.75" x14ac:dyDescent="0.3">
      <c r="C3804" s="83" t="s">
        <v>746</v>
      </c>
      <c r="D3804" s="84"/>
      <c r="E3804" s="286" t="s">
        <v>747</v>
      </c>
      <c r="F3804" s="375"/>
    </row>
  </sheetData>
  <mergeCells count="178">
    <mergeCell ref="E1:H1"/>
    <mergeCell ref="E2:H2"/>
    <mergeCell ref="E4:H4"/>
    <mergeCell ref="B100:H100"/>
    <mergeCell ref="B450:H450"/>
    <mergeCell ref="B477:H477"/>
    <mergeCell ref="B509:H509"/>
    <mergeCell ref="B7:H7"/>
    <mergeCell ref="B6:H6"/>
    <mergeCell ref="B135:H135"/>
    <mergeCell ref="B202:H202"/>
    <mergeCell ref="B219:H219"/>
    <mergeCell ref="B517:H517"/>
    <mergeCell ref="C526:H526"/>
    <mergeCell ref="C530:D530"/>
    <mergeCell ref="B516:H516"/>
    <mergeCell ref="B5:H5"/>
    <mergeCell ref="B14:H14"/>
    <mergeCell ref="B98:H98"/>
    <mergeCell ref="B243:H243"/>
    <mergeCell ref="B311:H311"/>
    <mergeCell ref="C527:D527"/>
    <mergeCell ref="C528:D528"/>
    <mergeCell ref="C525:H525"/>
    <mergeCell ref="C529:D529"/>
    <mergeCell ref="C541:D541"/>
    <mergeCell ref="C535:D535"/>
    <mergeCell ref="B553:H553"/>
    <mergeCell ref="C532:D532"/>
    <mergeCell ref="C533:D533"/>
    <mergeCell ref="C534:D534"/>
    <mergeCell ref="C538:D538"/>
    <mergeCell ref="B546:H546"/>
    <mergeCell ref="C545:D545"/>
    <mergeCell ref="C537:D537"/>
    <mergeCell ref="C540:H540"/>
    <mergeCell ref="C542:D542"/>
    <mergeCell ref="C544:D544"/>
    <mergeCell ref="D1655:D1664"/>
    <mergeCell ref="D1669:D1674"/>
    <mergeCell ref="B584:H584"/>
    <mergeCell ref="B588:H588"/>
    <mergeCell ref="B547:H547"/>
    <mergeCell ref="D1620:D1624"/>
    <mergeCell ref="B1557:H1557"/>
    <mergeCell ref="D1625:D1627"/>
    <mergeCell ref="B604:H604"/>
    <mergeCell ref="B631:H631"/>
    <mergeCell ref="B1478:H1478"/>
    <mergeCell ref="B702:H702"/>
    <mergeCell ref="B704:H704"/>
    <mergeCell ref="B726:H726"/>
    <mergeCell ref="B868:H868"/>
    <mergeCell ref="B1404:H1404"/>
    <mergeCell ref="E3801:F3801"/>
    <mergeCell ref="B695:H695"/>
    <mergeCell ref="G2254:G2255"/>
    <mergeCell ref="H2254:H2255"/>
    <mergeCell ref="B2413:B2414"/>
    <mergeCell ref="C2413:C2414"/>
    <mergeCell ref="E2413:E2414"/>
    <mergeCell ref="D2413:D2414"/>
    <mergeCell ref="F2413:F2414"/>
    <mergeCell ref="G2413:G2414"/>
    <mergeCell ref="H2413:H2414"/>
    <mergeCell ref="B2254:B2255"/>
    <mergeCell ref="C2254:C2255"/>
    <mergeCell ref="D2254:D2255"/>
    <mergeCell ref="F2254:F2255"/>
    <mergeCell ref="E2254:E2255"/>
    <mergeCell ref="D1683:D1687"/>
    <mergeCell ref="B696:H696"/>
    <mergeCell ref="D1698:D1703"/>
    <mergeCell ref="B1520:H1520"/>
    <mergeCell ref="B1726:H1726"/>
    <mergeCell ref="D1563:D1567"/>
    <mergeCell ref="D1675:D1682"/>
    <mergeCell ref="B858:H858"/>
    <mergeCell ref="C531:D531"/>
    <mergeCell ref="B637:H637"/>
    <mergeCell ref="B640:H640"/>
    <mergeCell ref="B652:H652"/>
    <mergeCell ref="D1705:D1725"/>
    <mergeCell ref="B1549:H1549"/>
    <mergeCell ref="B1406:H1406"/>
    <mergeCell ref="B1467:H1467"/>
    <mergeCell ref="B665:H665"/>
    <mergeCell ref="B672:H672"/>
    <mergeCell ref="B693:H693"/>
    <mergeCell ref="D1570:D1574"/>
    <mergeCell ref="D1605:D1607"/>
    <mergeCell ref="D1611:D1612"/>
    <mergeCell ref="D1613:D1615"/>
    <mergeCell ref="D1576:D1598"/>
    <mergeCell ref="D1693:D1697"/>
    <mergeCell ref="D1688:D1689"/>
    <mergeCell ref="D1617:D1619"/>
    <mergeCell ref="D1608:D1610"/>
    <mergeCell ref="D1641:D1654"/>
    <mergeCell ref="C539:H539"/>
    <mergeCell ref="C543:H543"/>
    <mergeCell ref="C536:H536"/>
    <mergeCell ref="B2525:H2525"/>
    <mergeCell ref="C2527:F2527"/>
    <mergeCell ref="C2707:F2707"/>
    <mergeCell ref="C2708:F2708"/>
    <mergeCell ref="C2748:F2748"/>
    <mergeCell ref="C2763:F2763"/>
    <mergeCell ref="C2801:F2801"/>
    <mergeCell ref="C2820:F2820"/>
    <mergeCell ref="C2845:F2845"/>
    <mergeCell ref="C2871:F2871"/>
    <mergeCell ref="C2904:F2904"/>
    <mergeCell ref="C2930:F2930"/>
    <mergeCell ref="C2947:F2947"/>
    <mergeCell ref="C2967:F2967"/>
    <mergeCell ref="C2985:F2985"/>
    <mergeCell ref="C2986:F2986"/>
    <mergeCell ref="C3017:F3017"/>
    <mergeCell ref="C3038:F3038"/>
    <mergeCell ref="C3314:F3314"/>
    <mergeCell ref="C3371:F3371"/>
    <mergeCell ref="C3399:F3399"/>
    <mergeCell ref="C3420:F3420"/>
    <mergeCell ref="B3421:B3427"/>
    <mergeCell ref="C3428:F3428"/>
    <mergeCell ref="B3429:B3482"/>
    <mergeCell ref="C3085:F3085"/>
    <mergeCell ref="C3113:F3113"/>
    <mergeCell ref="C3144:F3144"/>
    <mergeCell ref="C3160:F3160"/>
    <mergeCell ref="C3161:F3161"/>
    <mergeCell ref="C3174:F3174"/>
    <mergeCell ref="C3203:F3203"/>
    <mergeCell ref="C3228:F3228"/>
    <mergeCell ref="C3240:F3240"/>
    <mergeCell ref="B3483:B3495"/>
    <mergeCell ref="B3496:B3517"/>
    <mergeCell ref="C3496:F3496"/>
    <mergeCell ref="B3518:B3532"/>
    <mergeCell ref="B3533:B3576"/>
    <mergeCell ref="C3533:F3533"/>
    <mergeCell ref="B3577:B3584"/>
    <mergeCell ref="B3585:B3613"/>
    <mergeCell ref="C3585:F3585"/>
    <mergeCell ref="C3611:C3613"/>
    <mergeCell ref="D3611:D3613"/>
    <mergeCell ref="B3615:B3622"/>
    <mergeCell ref="C3615:F3615"/>
    <mergeCell ref="B3623:B3624"/>
    <mergeCell ref="B3625:B3636"/>
    <mergeCell ref="C3637:F3637"/>
    <mergeCell ref="B3675:B3691"/>
    <mergeCell ref="B3692:B3701"/>
    <mergeCell ref="C3692:F3692"/>
    <mergeCell ref="C3698:C3700"/>
    <mergeCell ref="D3698:D3700"/>
    <mergeCell ref="B3637:B3674"/>
    <mergeCell ref="B3702:B3703"/>
    <mergeCell ref="C3702:F3702"/>
    <mergeCell ref="B3704:B3711"/>
    <mergeCell ref="B3712:B3720"/>
    <mergeCell ref="C3712:F3712"/>
    <mergeCell ref="B3721:B3728"/>
    <mergeCell ref="C3721:F3721"/>
    <mergeCell ref="B3731:B3733"/>
    <mergeCell ref="C3734:F3734"/>
    <mergeCell ref="B3735:B3745"/>
    <mergeCell ref="B3746:B3752"/>
    <mergeCell ref="C3754:F3754"/>
    <mergeCell ref="B3755:B3797"/>
    <mergeCell ref="C3755:E3755"/>
    <mergeCell ref="C3760:F3760"/>
    <mergeCell ref="C3773:E3773"/>
    <mergeCell ref="C3780:E3780"/>
    <mergeCell ref="C3787:E3787"/>
    <mergeCell ref="C3792:E3792"/>
    <mergeCell ref="C3794:E3794"/>
  </mergeCells>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Прейскурант "Прим.МВЛ"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2024-02-26T00:54:20Z</dcterms:modified>
</cp:coreProperties>
</file>